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61" activeTab="0"/>
  </bookViews>
  <sheets>
    <sheet name="Лилии в упаковке" sheetId="1" r:id="rId1"/>
  </sheets>
  <definedNames>
    <definedName name="_xlnm._FilterDatabase" localSheetId="0" hidden="1">'Лилии в упаковке'!$A$13:$Q$71</definedName>
    <definedName name="_xlnm.Print_Titles" localSheetId="0">'Лилии в упаковке'!$12:$12</definedName>
    <definedName name="_xlnm.Print_Area" localSheetId="0">'Лилии в упаковке'!$B$1:$M$70</definedName>
  </definedNames>
  <calcPr fullCalcOnLoad="1"/>
</workbook>
</file>

<file path=xl/sharedStrings.xml><?xml version="1.0" encoding="utf-8"?>
<sst xmlns="http://schemas.openxmlformats.org/spreadsheetml/2006/main" count="315" uniqueCount="199">
  <si>
    <t>ALBUFEIRA</t>
  </si>
  <si>
    <t>АЛЬБУФЕЙРА</t>
  </si>
  <si>
    <t>13/14</t>
  </si>
  <si>
    <t>FLAVIA</t>
  </si>
  <si>
    <t>ФЛАВИЯ</t>
  </si>
  <si>
    <t>Цвет, 
краткое описание</t>
  </si>
  <si>
    <t>ШТРИХКОД</t>
  </si>
  <si>
    <t>АРОЗА ДЖУЕЛ</t>
  </si>
  <si>
    <t>AROSA JEWEL</t>
  </si>
  <si>
    <t>БЛЕК АУТ</t>
  </si>
  <si>
    <t>BLACK OUT</t>
  </si>
  <si>
    <t>НАВОННА</t>
  </si>
  <si>
    <t>NAVONA</t>
  </si>
  <si>
    <t>ЛЕДИ ЭЛИАН</t>
  </si>
  <si>
    <t>LADY ELIANE</t>
  </si>
  <si>
    <t>ФАНЖИО</t>
  </si>
  <si>
    <t>FANGIO</t>
  </si>
  <si>
    <t>ЭЛЬ ДИВО</t>
  </si>
  <si>
    <t>EL DIVO</t>
  </si>
  <si>
    <t>СИБИРЬ</t>
  </si>
  <si>
    <t>SIBERIA</t>
  </si>
  <si>
    <t>CONCA D'OR</t>
  </si>
  <si>
    <t>РОССЕЛИНИ</t>
  </si>
  <si>
    <t>ROSSELINI</t>
  </si>
  <si>
    <t>Л.О. ГИБРИДЫ</t>
  </si>
  <si>
    <t>Покупатель:</t>
  </si>
  <si>
    <t>11/12</t>
  </si>
  <si>
    <t>10/12</t>
  </si>
  <si>
    <t>12/14</t>
  </si>
  <si>
    <t>новинка</t>
  </si>
  <si>
    <t>Lilium Arosa Jewel</t>
  </si>
  <si>
    <t>Lilium Black Out</t>
  </si>
  <si>
    <t>Lilium Navona</t>
  </si>
  <si>
    <t>Lilium Lady Eliane</t>
  </si>
  <si>
    <t>Lilium El Divo</t>
  </si>
  <si>
    <t>Lilium Fangio</t>
  </si>
  <si>
    <t>Lilium Siberia</t>
  </si>
  <si>
    <t>Lilium Flavia</t>
  </si>
  <si>
    <t>Lilium Rosselini</t>
  </si>
  <si>
    <t>MONTEZUMA</t>
  </si>
  <si>
    <t>МОНТЕСУМА</t>
  </si>
  <si>
    <t>Lilium Montezuma</t>
  </si>
  <si>
    <t>Lilium Zelmira</t>
  </si>
  <si>
    <t>ZELMIRA</t>
  </si>
  <si>
    <t>ЗЕЛМИРА</t>
  </si>
  <si>
    <t>Предв. Сумма заказа</t>
  </si>
  <si>
    <t>Lilium Tribal Dance</t>
  </si>
  <si>
    <t>TRIBAL DANCE</t>
  </si>
  <si>
    <t>ТРИБАЛ ДАНС</t>
  </si>
  <si>
    <t>Lilium Pink Brilliant</t>
  </si>
  <si>
    <t>ПИНК БРИЛЛИАНТ</t>
  </si>
  <si>
    <t>Lilium Imprato</t>
  </si>
  <si>
    <t>IMPRATO</t>
  </si>
  <si>
    <t>ИМПРАТО</t>
  </si>
  <si>
    <t>Lilium Tiny Crystal</t>
  </si>
  <si>
    <t>TINY CRYSTAL</t>
  </si>
  <si>
    <t>ТАЙНИ КРИСТАЛЛ</t>
  </si>
  <si>
    <t>Lilium Brunello</t>
  </si>
  <si>
    <t>BRUNELLO</t>
  </si>
  <si>
    <t>БРУНЕЛЛО</t>
  </si>
  <si>
    <t>Lilium Kent</t>
  </si>
  <si>
    <t>KENT</t>
  </si>
  <si>
    <t>КЕНТ</t>
  </si>
  <si>
    <t>Lilium Pink Heaven</t>
  </si>
  <si>
    <t>PINK HEAVEN</t>
  </si>
  <si>
    <t>ПИНК ХЕВЕН</t>
  </si>
  <si>
    <t>КОНКА Д'Ор</t>
  </si>
  <si>
    <t>EASY SPOT</t>
  </si>
  <si>
    <t>ИЗИ СПОТ</t>
  </si>
  <si>
    <t>CHILD IN TIME</t>
  </si>
  <si>
    <t>ЧАЙЛД ИН ТАЙМ</t>
  </si>
  <si>
    <t>Lilium Easy Spot</t>
  </si>
  <si>
    <t>Lilium Child In Time</t>
  </si>
  <si>
    <t>Lilium Fields of Gold</t>
  </si>
  <si>
    <t>FIELDS OF GOLD</t>
  </si>
  <si>
    <t>ФИЛДС ОФ ГОЛД</t>
  </si>
  <si>
    <t>Lilium Conca D'Or</t>
  </si>
  <si>
    <t>КОД</t>
  </si>
  <si>
    <t>Фото</t>
  </si>
  <si>
    <t>ФАСОВКА, луковиц</t>
  </si>
  <si>
    <t>Кол-во лук. в упаковке</t>
  </si>
  <si>
    <t>Цена оптовая, руб.</t>
  </si>
  <si>
    <t>Заказ, в упаков-ках ↓</t>
  </si>
  <si>
    <t>сезон</t>
  </si>
  <si>
    <t>ВО ИЗБЕЖАНИИ ОШИБОК ПРОСИМ НЕ ВНОСИТЬ В ФОРМУ ИЗМЕНЕНИЯ, НЕ УДАЛЯТЬ СТРОКИ и СТОЛБЦЫ, НЕ МЕНЯТЬ МЕСТАМИ!!!</t>
  </si>
  <si>
    <t>AZ</t>
  </si>
  <si>
    <t>БЕЗ ПЫЛЬЦЫ. кремовый с бордовым напылением, H-110см</t>
  </si>
  <si>
    <t>LA</t>
  </si>
  <si>
    <t>PAZ</t>
  </si>
  <si>
    <t>Lilium Tiny Bee</t>
  </si>
  <si>
    <t>TINY BEE</t>
  </si>
  <si>
    <t>ТАЙНИ БИ</t>
  </si>
  <si>
    <t>канареечно-жёлтый с редким коричневым крапом вокруг центра, H-45см</t>
  </si>
  <si>
    <t>чисто-белый, H-40см</t>
  </si>
  <si>
    <t>ярко-розовый, H-90см</t>
  </si>
  <si>
    <t>ярко-красный с темной звездой и крапом в середине, H-125см</t>
  </si>
  <si>
    <t>огненно-оранжевый, H-90см</t>
  </si>
  <si>
    <t>белый, тычинки темные, H-100см</t>
  </si>
  <si>
    <t>Lilium Easy Samba</t>
  </si>
  <si>
    <t>EASY SAMBA</t>
  </si>
  <si>
    <t>ИЗИ САМБА</t>
  </si>
  <si>
    <t>БЕЗ ПЫЛЬЦЫ. оранжевый с фиолетово-бордовым пятном у центра и двумя небольшими мазками у края лепестка, 13см, H-110см</t>
  </si>
  <si>
    <t>нежно-розовый с бордовыми штрихами и крапом, H-100см</t>
  </si>
  <si>
    <t>Хамелеон! Постепенно меняет цвет: кончики становятся медные, и ближе к центру с медным крапом / новое название Tribal Dance, H-100см</t>
  </si>
  <si>
    <t>AOA</t>
  </si>
  <si>
    <t>AOA пастельно-розовый с темно-розовым центром и редким бордовым крапом, H-100см</t>
  </si>
  <si>
    <t>AOA желтый с темно-коричневым тонким кантом по краю лепестков и редким крапом, H-100см</t>
  </si>
  <si>
    <t>Lilium Arriba</t>
  </si>
  <si>
    <t>ARRIBA</t>
  </si>
  <si>
    <t>АРРИБА</t>
  </si>
  <si>
    <t>ярко-розовый, H-110см</t>
  </si>
  <si>
    <t>ярко-жёлтый, H-130см</t>
  </si>
  <si>
    <t>темно-алый, в центре темный, редкий крап, H-130см</t>
  </si>
  <si>
    <t>белый, обильноцветущий, H-110см</t>
  </si>
  <si>
    <t>Lilium Yellow Diamond</t>
  </si>
  <si>
    <t>YELLOW DIAMOND</t>
  </si>
  <si>
    <t>ЙЕЛЛОУ ДИАМОНД</t>
  </si>
  <si>
    <t>лимонно-жёлтый с тёмном редким крапом в центре, H-130см</t>
  </si>
  <si>
    <t>OR</t>
  </si>
  <si>
    <t>пурпурно-красный, пурпурный крап. Очень крупные ароматные цветки, 27,5см, H-130см</t>
  </si>
  <si>
    <t>белый, тычинки ярко-оранжевые, легкое гофре по краю, H-110см</t>
  </si>
  <si>
    <t>LO</t>
  </si>
  <si>
    <t>перламутрово-розовый, атласный, H-140см</t>
  </si>
  <si>
    <t>Lilium Dancing Lady</t>
  </si>
  <si>
    <t>DANCING LADY</t>
  </si>
  <si>
    <t>ДАНСИНГ ЛЕДИ</t>
  </si>
  <si>
    <t>ярко-розовый с белым кантом, H-110см</t>
  </si>
  <si>
    <t>ровный нежно-розовый с переходом в темно-розовый  к центру. Очень крупные, H-130см</t>
  </si>
  <si>
    <t>OT</t>
  </si>
  <si>
    <t>Lilium Diamante</t>
  </si>
  <si>
    <t>DIAMANTE</t>
  </si>
  <si>
    <t>ДИАМАНТЕ</t>
  </si>
  <si>
    <t>ярко-жёлтый с винно-красным обширным пятном и жёлтым центром, 23см, H-120см</t>
  </si>
  <si>
    <t>Эксклюзив! Ярко-розовый, атласный, диам. 23см, H-130см</t>
  </si>
  <si>
    <t>ПРОМОЛАЙН. ЛИЛИИ OT гибриды</t>
  </si>
  <si>
    <t>ПРОМОЛАЙН. ЛИЛИИ LO - гибриды</t>
  </si>
  <si>
    <t>ПРОМОЛАЙН. ЛИЛИИ Aзиатские гибриды серия "Танго"</t>
  </si>
  <si>
    <t>ПРОМОЛАЙН. ЛИЛИИ Aзиатские гибриды</t>
  </si>
  <si>
    <t>ПРОМОЛАЙН. ЛИЛИИ Aзиатские гибриды Серия Tiny, Высота 40см</t>
  </si>
  <si>
    <t>Основной ассортимент лилий (в п/эт. пакеты с торфом + полноцветная картинка.)</t>
  </si>
  <si>
    <t>TINY LION</t>
  </si>
  <si>
    <t>ТАЙНИ ЛАЙОН</t>
  </si>
  <si>
    <t>CALABRIA</t>
  </si>
  <si>
    <t>КАЛАБРИЯ</t>
  </si>
  <si>
    <t>PINK BRILLIANT</t>
  </si>
  <si>
    <t>RED MORNING</t>
  </si>
  <si>
    <t>РЭД МОРНИНГ</t>
  </si>
  <si>
    <t>Lilium Tiny Lion</t>
  </si>
  <si>
    <t>Lilium Albufeira</t>
  </si>
  <si>
    <t>Lilium Calabria</t>
  </si>
  <si>
    <t>Lilium Red Morning</t>
  </si>
  <si>
    <t>бронзово-бордовый с ярко-оранжевыми кончиками, H-45см</t>
  </si>
  <si>
    <t>медно-красный, H-130см</t>
  </si>
  <si>
    <t>винно-красный с жёлтыми кончиками, H-150см</t>
  </si>
  <si>
    <t>ЛИЛИЯ</t>
  </si>
  <si>
    <r>
      <t>Луковицы упакованы в п/эт. пакеты с торфом + полноцветная картинка.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 С</t>
    </r>
    <r>
      <rPr>
        <b/>
        <sz val="8"/>
        <rFont val="Calibri"/>
        <family val="2"/>
      </rPr>
      <t>°</t>
    </r>
  </si>
  <si>
    <t>нежно-кремовый с сливочно-желтой звездной в центре, H-125-145см</t>
  </si>
  <si>
    <t>нежно-лососево-розовый, H-120см</t>
  </si>
  <si>
    <t>Lilium Volvic</t>
  </si>
  <si>
    <t>TA</t>
  </si>
  <si>
    <t>ВОЛВИК</t>
  </si>
  <si>
    <t>VOLVIC</t>
  </si>
  <si>
    <t>сатиново-белый, плотный, легкий аромат. 73-76 дней, H-130см</t>
  </si>
  <si>
    <r>
      <t xml:space="preserve">TRUMPET ASIATIC HYBRIDS / TA ГИБРИДЫ - </t>
    </r>
    <r>
      <rPr>
        <b/>
        <sz val="11"/>
        <color indexed="13"/>
        <rFont val="Calibri"/>
        <family val="2"/>
      </rPr>
      <t>НОВИНКА!</t>
    </r>
  </si>
  <si>
    <t>Lilium Asopus</t>
  </si>
  <si>
    <t>Lilium Lentella</t>
  </si>
  <si>
    <t>АСОПУС</t>
  </si>
  <si>
    <t>ЛЕНТЕЛЛА</t>
  </si>
  <si>
    <t>ASOPUS</t>
  </si>
  <si>
    <t>LENTELLA</t>
  </si>
  <si>
    <t>белый с зеленоватым центром , H-120см</t>
  </si>
  <si>
    <t>медово-желтый, 74 дня, H-140см</t>
  </si>
  <si>
    <t>матово-нежно-розовый с белым кантом и желтым центром, диам. 25 см, H-125-140см</t>
  </si>
  <si>
    <t>розовый с зелёной сердцевинкой, на 3 год выростает до 2,2 м и дает до 30 очень крупных соцветий, H-160см</t>
  </si>
  <si>
    <t>ASIATIC HYBRIDS / АЗИАТСКИЕ ГИБРИДЫ / БИКОЛОР</t>
  </si>
  <si>
    <t>L.A. HYBRIDS (LONGIFLORUM X ASIATIC) / ЛА ГИБРИДЫ</t>
  </si>
  <si>
    <t>ORIENTAL HYBRIDS / ВОСТОЧНЫЕ ГИБРИДЫ</t>
  </si>
  <si>
    <t>ОТ HYBRIDS ( ORIENTAL X TRUMPET ) / ОТ ГИБРИДЫ</t>
  </si>
  <si>
    <t>Лилии 'COLORLINE'</t>
  </si>
  <si>
    <t>ЛИЛИИ "COLORLINE" . ВЕСНА 2024  + ЭКОНОМ ЛИНИЯ</t>
  </si>
  <si>
    <t>AOA HYBRIDS (ASIATIC X ORIENTAL X ASIATIC ) / АOA - ГИБРИДЫ</t>
  </si>
  <si>
    <t>ПРОМОЛАЙН.  ASIATIC HYBRIDS / АЗИАТСКИЕ ГИБРИДЫ / БИКОЛОР</t>
  </si>
  <si>
    <t>ПРОМОЛАЙН.  Л.О. ГИБРИДЫ</t>
  </si>
  <si>
    <t>ПРОМОЛАЙН.  ОТ HYBRIDS ( ORIENTAL X TRUMPET ) / ОТ ГИБРИДЫ</t>
  </si>
  <si>
    <t>ПРОМОЛАЙН.  ASIATIC HYBRIDS / АЗИАТСКИЕ ГИБРИДЫ</t>
  </si>
  <si>
    <t>ПРОМОЛАЙН. ЛИЛИИ Aзиатские, ЛА гибриды Биколор</t>
  </si>
  <si>
    <t>ПРОМОЛАЙН. Лилии  - ЭКОНОМ ЛИНИЯ</t>
  </si>
  <si>
    <t>Lilium Bazin</t>
  </si>
  <si>
    <t>БАЗИН</t>
  </si>
  <si>
    <t>ДАМ СКВЕАР</t>
  </si>
  <si>
    <t>BAZIN</t>
  </si>
  <si>
    <t>DAM SQUARE</t>
  </si>
  <si>
    <t>плотный ярко-оранжевый, 90дней, H-110см</t>
  </si>
  <si>
    <t>перламутрово-розовый с белым центром         , H-120см</t>
  </si>
  <si>
    <t>насыщенно-розовый, крупный цветок,  85дней, H-125см</t>
  </si>
  <si>
    <t>ASIATIC HYBRIDS / АЗИАТСКИЕ ГИБРИДЫ / СЕРИЯ TINY, ГЕНЕТИЧЕСКИ НИЗКОРОСЛЫЕ ДО 45 СМ, для ПАТИО</t>
  </si>
  <si>
    <t>ПРОМОЛАЙН.  ASIATIC HYBRIDS / АЗИАТСКИЕ ГИБРИДЫ / СЕРИЯ TINY, ГЕНЕТИЧЕСКИ НИЗКОРОСЛЫЕ ДО 45 СМ, для ПАТИО</t>
  </si>
  <si>
    <t>Lilium Dam Square</t>
  </si>
  <si>
    <t>Голландия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</si>
</sst>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;;@"/>
    <numFmt numFmtId="165" formatCode="0;\-0;;@"/>
    <numFmt numFmtId="166" formatCode="#,##0.00&quot;р.&quot;;\-#,##0.00&quot;р.&quot;;;@"/>
    <numFmt numFmtId="167" formatCode="00000_###000_00"/>
    <numFmt numFmtId="168" formatCode="#,##0.0_ ;[Red]\-#,##0.0\ "/>
    <numFmt numFmtId="169" formatCode="0_ ;[Red]\-0\ "/>
    <numFmt numFmtId="170" formatCode="\х\ #,##0"/>
    <numFmt numFmtId="171" formatCode="_-* #,##0.00\ [$₽-419]_-;\-* #,##0.00\ [$₽-419]_-;_-* &quot;-&quot;??\ [$₽-419]_-;_-@_-"/>
    <numFmt numFmtId="172" formatCode="#,##0&quot; шт.&quot;;[Red]\-#,##0&quot; шт.&quot;;;@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color indexed="5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5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 Cyr"/>
      <family val="0"/>
    </font>
    <font>
      <b/>
      <i/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4"/>
      <color indexed="18"/>
      <name val="Arial"/>
      <family val="2"/>
    </font>
    <font>
      <b/>
      <i/>
      <sz val="18"/>
      <color indexed="18"/>
      <name val="Arial"/>
      <family val="2"/>
    </font>
    <font>
      <sz val="11"/>
      <name val="Arial Cyr"/>
      <family val="0"/>
    </font>
    <font>
      <b/>
      <i/>
      <sz val="14"/>
      <color indexed="58"/>
      <name val="Arial"/>
      <family val="2"/>
    </font>
    <font>
      <b/>
      <sz val="8"/>
      <name val="Calibri"/>
      <family val="2"/>
    </font>
    <font>
      <b/>
      <sz val="11"/>
      <color indexed="13"/>
      <name val="Calibri"/>
      <family val="2"/>
    </font>
    <font>
      <b/>
      <i/>
      <sz val="16"/>
      <color indexed="18"/>
      <name val="Arial"/>
      <family val="2"/>
    </font>
    <font>
      <b/>
      <i/>
      <sz val="10"/>
      <color indexed="8"/>
      <name val="Arial"/>
      <family val="2"/>
    </font>
    <font>
      <b/>
      <i/>
      <sz val="20"/>
      <color indexed="55"/>
      <name val="Times New Roman"/>
      <family val="1"/>
    </font>
    <font>
      <sz val="10"/>
      <color indexed="55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8"/>
      <color indexed="30"/>
      <name val="Calibri"/>
      <family val="2"/>
    </font>
    <font>
      <b/>
      <sz val="11"/>
      <name val="Calibri"/>
      <family val="2"/>
    </font>
    <font>
      <sz val="8"/>
      <color indexed="22"/>
      <name val="Calibri"/>
      <family val="2"/>
    </font>
    <font>
      <b/>
      <sz val="9"/>
      <color indexed="60"/>
      <name val="Calibri"/>
      <family val="2"/>
    </font>
    <font>
      <b/>
      <sz val="12"/>
      <color indexed="9"/>
      <name val="Calibri"/>
      <family val="2"/>
    </font>
    <font>
      <b/>
      <i/>
      <sz val="16"/>
      <color indexed="60"/>
      <name val="Arial"/>
      <family val="2"/>
    </font>
    <font>
      <sz val="10"/>
      <color indexed="62"/>
      <name val="Arial Cyr"/>
      <family val="0"/>
    </font>
    <font>
      <sz val="8"/>
      <color indexed="9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0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Arial"/>
      <family val="2"/>
    </font>
    <font>
      <b/>
      <i/>
      <u val="single"/>
      <sz val="8"/>
      <name val="Calibri"/>
      <family val="2"/>
    </font>
    <font>
      <sz val="8"/>
      <name val="Tahoma"/>
      <family val="2"/>
    </font>
    <font>
      <b/>
      <i/>
      <sz val="20"/>
      <color theme="0" tint="-0.3499799966812134"/>
      <name val="Times New Roman"/>
      <family val="1"/>
    </font>
    <font>
      <sz val="10"/>
      <color theme="0" tint="-0.3499799966812134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70C0"/>
      <name val="Calibri"/>
      <family val="2"/>
    </font>
    <font>
      <sz val="8"/>
      <color theme="0" tint="-0.1499900072813034"/>
      <name val="Calibri"/>
      <family val="2"/>
    </font>
    <font>
      <b/>
      <sz val="9"/>
      <color rgb="FFC00000"/>
      <name val="Calibri"/>
      <family val="2"/>
    </font>
    <font>
      <b/>
      <i/>
      <sz val="16"/>
      <color rgb="FFC00000"/>
      <name val="Arial"/>
      <family val="2"/>
    </font>
    <font>
      <sz val="10"/>
      <color theme="4" tint="-0.24997000396251678"/>
      <name val="Arial Cyr"/>
      <family val="0"/>
    </font>
    <font>
      <sz val="8"/>
      <color theme="0"/>
      <name val="Calibri"/>
      <family val="2"/>
    </font>
    <font>
      <b/>
      <i/>
      <sz val="10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1" fillId="24" borderId="0" xfId="0" applyFont="1" applyFill="1" applyAlignment="1">
      <alignment vertical="top" wrapText="1"/>
    </xf>
    <xf numFmtId="164" fontId="27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2" fillId="24" borderId="0" xfId="0" applyFont="1" applyFill="1" applyAlignment="1">
      <alignment vertical="top" wrapText="1"/>
    </xf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7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right" vertical="center" wrapText="1"/>
    </xf>
    <xf numFmtId="166" fontId="21" fillId="24" borderId="0" xfId="0" applyNumberFormat="1" applyFont="1" applyFill="1" applyAlignment="1" applyProtection="1">
      <alignment horizontal="center" vertical="center" wrapText="1"/>
      <protection hidden="1"/>
    </xf>
    <xf numFmtId="0" fontId="33" fillId="24" borderId="0" xfId="0" applyFont="1" applyFill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24" fillId="24" borderId="0" xfId="0" applyFont="1" applyFill="1" applyAlignment="1">
      <alignment wrapText="1"/>
    </xf>
    <xf numFmtId="0" fontId="24" fillId="25" borderId="0" xfId="0" applyFont="1" applyFill="1" applyAlignment="1">
      <alignment wrapText="1"/>
    </xf>
    <xf numFmtId="0" fontId="75" fillId="25" borderId="0" xfId="0" applyFont="1" applyFill="1" applyAlignment="1">
      <alignment/>
    </xf>
    <xf numFmtId="0" fontId="76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2" fillId="25" borderId="0" xfId="0" applyFont="1" applyFill="1" applyAlignment="1">
      <alignment vertical="top" wrapText="1"/>
    </xf>
    <xf numFmtId="0" fontId="29" fillId="25" borderId="0" xfId="0" applyFont="1" applyFill="1" applyAlignment="1">
      <alignment horizontal="center" wrapText="1"/>
    </xf>
    <xf numFmtId="0" fontId="21" fillId="25" borderId="0" xfId="0" applyFont="1" applyFill="1" applyAlignment="1">
      <alignment horizontal="right" vertical="center" wrapText="1"/>
    </xf>
    <xf numFmtId="0" fontId="3" fillId="25" borderId="0" xfId="0" applyFont="1" applyFill="1" applyAlignment="1">
      <alignment horizontal="center" wrapText="1"/>
    </xf>
    <xf numFmtId="0" fontId="22" fillId="25" borderId="0" xfId="0" applyFont="1" applyFill="1" applyAlignment="1">
      <alignment horizontal="center" wrapText="1"/>
    </xf>
    <xf numFmtId="0" fontId="33" fillId="25" borderId="0" xfId="0" applyFont="1" applyFill="1" applyAlignment="1" applyProtection="1">
      <alignment horizontal="center" vertical="center" wrapText="1"/>
      <protection hidden="1"/>
    </xf>
    <xf numFmtId="0" fontId="21" fillId="25" borderId="0" xfId="0" applyFont="1" applyFill="1" applyAlignment="1">
      <alignment vertical="top" wrapText="1"/>
    </xf>
    <xf numFmtId="0" fontId="77" fillId="25" borderId="0" xfId="0" applyFont="1" applyFill="1" applyAlignment="1">
      <alignment vertical="center"/>
    </xf>
    <xf numFmtId="0" fontId="31" fillId="25" borderId="0" xfId="0" applyFont="1" applyFill="1" applyAlignment="1">
      <alignment horizontal="center" wrapText="1"/>
    </xf>
    <xf numFmtId="0" fontId="47" fillId="25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3" fillId="15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 wrapText="1"/>
    </xf>
    <xf numFmtId="0" fontId="27" fillId="24" borderId="0" xfId="0" applyFont="1" applyFill="1" applyAlignment="1" applyProtection="1">
      <alignment horizontal="left" vertical="center" wrapText="1"/>
      <protection hidden="1"/>
    </xf>
    <xf numFmtId="0" fontId="34" fillId="24" borderId="0" xfId="0" applyFont="1" applyFill="1" applyAlignment="1" applyProtection="1">
      <alignment horizontal="left" vertical="center" wrapText="1"/>
      <protection hidden="1"/>
    </xf>
    <xf numFmtId="0" fontId="35" fillId="24" borderId="0" xfId="0" applyFont="1" applyFill="1" applyAlignment="1" applyProtection="1">
      <alignment horizontal="left" vertical="center" wrapText="1"/>
      <protection hidden="1"/>
    </xf>
    <xf numFmtId="169" fontId="50" fillId="26" borderId="0" xfId="0" applyNumberFormat="1" applyFont="1" applyFill="1" applyAlignment="1">
      <alignment vertical="center"/>
    </xf>
    <xf numFmtId="1" fontId="40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1" fillId="25" borderId="14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171" fontId="78" fillId="0" borderId="15" xfId="0" applyNumberFormat="1" applyFont="1" applyBorder="1" applyAlignment="1">
      <alignment vertical="center"/>
    </xf>
    <xf numFmtId="167" fontId="40" fillId="25" borderId="16" xfId="0" applyNumberFormat="1" applyFont="1" applyFill="1" applyBorder="1" applyAlignment="1">
      <alignment horizontal="center" vertical="center"/>
    </xf>
    <xf numFmtId="0" fontId="79" fillId="25" borderId="0" xfId="0" applyFont="1" applyFill="1" applyAlignment="1" applyProtection="1">
      <alignment horizontal="center" vertical="center" readingOrder="1"/>
      <protection locked="0"/>
    </xf>
    <xf numFmtId="1" fontId="55" fillId="28" borderId="13" xfId="0" applyNumberFormat="1" applyFont="1" applyFill="1" applyBorder="1" applyAlignment="1">
      <alignment horizontal="center" vertical="center" wrapText="1"/>
    </xf>
    <xf numFmtId="0" fontId="40" fillId="29" borderId="17" xfId="0" applyFont="1" applyFill="1" applyBorder="1" applyAlignment="1">
      <alignment horizontal="center" vertical="center" wrapText="1"/>
    </xf>
    <xf numFmtId="0" fontId="80" fillId="25" borderId="0" xfId="0" applyFont="1" applyFill="1" applyAlignment="1">
      <alignment vertical="center"/>
    </xf>
    <xf numFmtId="0" fontId="81" fillId="25" borderId="0" xfId="0" applyFont="1" applyFill="1" applyAlignment="1">
      <alignment horizontal="center" vertical="center"/>
    </xf>
    <xf numFmtId="0" fontId="27" fillId="24" borderId="18" xfId="0" applyFont="1" applyFill="1" applyBorder="1" applyAlignment="1">
      <alignment horizontal="center" wrapText="1"/>
    </xf>
    <xf numFmtId="0" fontId="47" fillId="25" borderId="0" xfId="0" applyFont="1" applyFill="1" applyAlignment="1">
      <alignment horizontal="center" vertical="center"/>
    </xf>
    <xf numFmtId="0" fontId="58" fillId="26" borderId="0" xfId="0" applyFont="1" applyFill="1" applyAlignment="1">
      <alignment vertical="center"/>
    </xf>
    <xf numFmtId="0" fontId="22" fillId="25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left" vertical="center" wrapText="1"/>
    </xf>
    <xf numFmtId="0" fontId="27" fillId="25" borderId="0" xfId="0" applyFont="1" applyFill="1" applyAlignment="1" applyProtection="1">
      <alignment horizontal="left" vertical="center" wrapText="1"/>
      <protection hidden="1"/>
    </xf>
    <xf numFmtId="0" fontId="82" fillId="25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right" vertical="center" wrapText="1"/>
    </xf>
    <xf numFmtId="0" fontId="32" fillId="24" borderId="0" xfId="0" applyFont="1" applyFill="1" applyAlignment="1">
      <alignment horizontal="left" vertical="center"/>
    </xf>
    <xf numFmtId="0" fontId="83" fillId="0" borderId="0" xfId="0" applyFont="1" applyAlignment="1">
      <alignment vertical="center"/>
    </xf>
    <xf numFmtId="0" fontId="84" fillId="25" borderId="19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textRotation="90" wrapText="1"/>
    </xf>
    <xf numFmtId="1" fontId="40" fillId="27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4" fillId="0" borderId="21" xfId="0" applyFont="1" applyBorder="1" applyAlignment="1">
      <alignment vertical="center"/>
    </xf>
    <xf numFmtId="49" fontId="48" fillId="0" borderId="14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2" fontId="62" fillId="30" borderId="14" xfId="0" applyNumberFormat="1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vertical="center"/>
    </xf>
    <xf numFmtId="169" fontId="50" fillId="26" borderId="22" xfId="0" applyNumberFormat="1" applyFont="1" applyFill="1" applyBorder="1" applyAlignment="1">
      <alignment vertical="center"/>
    </xf>
    <xf numFmtId="0" fontId="63" fillId="26" borderId="22" xfId="0" applyFont="1" applyFill="1" applyBorder="1" applyAlignment="1">
      <alignment vertical="center"/>
    </xf>
    <xf numFmtId="0" fontId="64" fillId="26" borderId="22" xfId="0" applyFont="1" applyFill="1" applyBorder="1" applyAlignment="1">
      <alignment vertical="center"/>
    </xf>
    <xf numFmtId="0" fontId="65" fillId="24" borderId="0" xfId="0" applyFont="1" applyFill="1" applyAlignment="1">
      <alignment horizontal="left" vertical="center" indent="1"/>
    </xf>
    <xf numFmtId="0" fontId="66" fillId="25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left" vertical="center" indent="1"/>
    </xf>
    <xf numFmtId="0" fontId="77" fillId="25" borderId="0" xfId="0" applyFont="1" applyFill="1" applyAlignment="1">
      <alignment horizontal="left" vertical="center" indent="1"/>
    </xf>
    <xf numFmtId="0" fontId="21" fillId="25" borderId="0" xfId="0" applyFont="1" applyFill="1" applyAlignment="1">
      <alignment horizontal="left" vertical="top" indent="1"/>
    </xf>
    <xf numFmtId="2" fontId="62" fillId="30" borderId="23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40" fillId="29" borderId="24" xfId="0" applyFont="1" applyFill="1" applyBorder="1" applyAlignment="1">
      <alignment horizontal="center" vertical="center" wrapText="1"/>
    </xf>
    <xf numFmtId="0" fontId="48" fillId="24" borderId="25" xfId="0" applyFont="1" applyFill="1" applyBorder="1" applyAlignment="1">
      <alignment vertical="center"/>
    </xf>
    <xf numFmtId="0" fontId="48" fillId="24" borderId="24" xfId="0" applyFont="1" applyFill="1" applyBorder="1" applyAlignment="1">
      <alignment vertical="center"/>
    </xf>
    <xf numFmtId="0" fontId="48" fillId="24" borderId="17" xfId="0" applyFont="1" applyFill="1" applyBorder="1" applyAlignment="1">
      <alignment vertical="center"/>
    </xf>
    <xf numFmtId="0" fontId="65" fillId="31" borderId="26" xfId="0" applyFont="1" applyFill="1" applyBorder="1" applyAlignment="1">
      <alignment horizontal="center" vertical="center" wrapText="1"/>
    </xf>
    <xf numFmtId="0" fontId="85" fillId="31" borderId="26" xfId="0" applyFont="1" applyFill="1" applyBorder="1" applyAlignment="1">
      <alignment horizontal="left" vertical="center"/>
    </xf>
    <xf numFmtId="0" fontId="86" fillId="31" borderId="26" xfId="0" applyFont="1" applyFill="1" applyBorder="1" applyAlignment="1">
      <alignment horizontal="left" vertical="center"/>
    </xf>
    <xf numFmtId="0" fontId="69" fillId="31" borderId="26" xfId="0" applyFont="1" applyFill="1" applyBorder="1" applyAlignment="1">
      <alignment horizontal="center" vertical="center" wrapText="1"/>
    </xf>
    <xf numFmtId="0" fontId="70" fillId="31" borderId="26" xfId="0" applyFont="1" applyFill="1" applyBorder="1" applyAlignment="1">
      <alignment horizontal="center" vertical="center" wrapText="1"/>
    </xf>
    <xf numFmtId="0" fontId="66" fillId="31" borderId="26" xfId="0" applyFont="1" applyFill="1" applyBorder="1" applyAlignment="1">
      <alignment horizontal="center" vertical="center" textRotation="90" wrapText="1"/>
    </xf>
    <xf numFmtId="0" fontId="65" fillId="31" borderId="26" xfId="0" applyFont="1" applyFill="1" applyBorder="1" applyAlignment="1">
      <alignment horizontal="center" vertical="center" textRotation="90" wrapText="1"/>
    </xf>
    <xf numFmtId="0" fontId="69" fillId="31" borderId="26" xfId="0" applyFont="1" applyFill="1" applyBorder="1" applyAlignment="1">
      <alignment horizontal="center" vertical="center" textRotation="90" wrapText="1"/>
    </xf>
    <xf numFmtId="2" fontId="65" fillId="31" borderId="26" xfId="0" applyNumberFormat="1" applyFont="1" applyFill="1" applyBorder="1" applyAlignment="1">
      <alignment horizontal="center" vertical="center" wrapText="1"/>
    </xf>
    <xf numFmtId="49" fontId="65" fillId="31" borderId="26" xfId="0" applyNumberFormat="1" applyFont="1" applyFill="1" applyBorder="1" applyAlignment="1">
      <alignment horizontal="center" vertical="center" wrapText="1"/>
    </xf>
    <xf numFmtId="1" fontId="65" fillId="31" borderId="26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39" fillId="24" borderId="0" xfId="0" applyFont="1" applyFill="1" applyAlignment="1">
      <alignment horizontal="left" vertical="center" indent="1"/>
    </xf>
    <xf numFmtId="0" fontId="49" fillId="30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26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wrapText="1"/>
    </xf>
    <xf numFmtId="0" fontId="70" fillId="24" borderId="0" xfId="0" applyFont="1" applyFill="1" applyAlignment="1">
      <alignment horizontal="left" vertical="center"/>
    </xf>
    <xf numFmtId="0" fontId="77" fillId="0" borderId="0" xfId="0" applyFont="1" applyAlignment="1">
      <alignment vertical="center"/>
    </xf>
    <xf numFmtId="0" fontId="66" fillId="24" borderId="0" xfId="0" applyFont="1" applyFill="1" applyAlignment="1">
      <alignment horizontal="left" vertical="top"/>
    </xf>
    <xf numFmtId="0" fontId="49" fillId="30" borderId="23" xfId="0" applyFont="1" applyFill="1" applyBorder="1" applyAlignment="1">
      <alignment horizontal="left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36" fillId="32" borderId="0" xfId="0" applyFont="1" applyFill="1" applyAlignment="1">
      <alignment horizontal="left" vertical="center" indent="1"/>
    </xf>
    <xf numFmtId="0" fontId="0" fillId="32" borderId="0" xfId="0" applyFill="1" applyAlignment="1">
      <alignment/>
    </xf>
    <xf numFmtId="0" fontId="36" fillId="32" borderId="0" xfId="0" applyFont="1" applyFill="1" applyAlignment="1">
      <alignment horizontal="left" vertical="center"/>
    </xf>
    <xf numFmtId="0" fontId="0" fillId="32" borderId="0" xfId="0" applyFill="1" applyAlignment="1">
      <alignment wrapText="1"/>
    </xf>
    <xf numFmtId="0" fontId="38" fillId="32" borderId="0" xfId="0" applyFont="1" applyFill="1" applyAlignment="1">
      <alignment/>
    </xf>
    <xf numFmtId="0" fontId="49" fillId="30" borderId="14" xfId="0" applyFont="1" applyFill="1" applyBorder="1" applyAlignment="1">
      <alignment horizontal="left" vertical="center" wrapText="1"/>
    </xf>
    <xf numFmtId="164" fontId="51" fillId="0" borderId="14" xfId="42" applyNumberFormat="1" applyFont="1" applyFill="1" applyBorder="1" applyAlignment="1" applyProtection="1">
      <alignment horizontal="center" vertical="center"/>
      <protection/>
    </xf>
    <xf numFmtId="0" fontId="42" fillId="24" borderId="0" xfId="0" applyFont="1" applyFill="1" applyAlignment="1">
      <alignment horizontal="left" vertical="center"/>
    </xf>
    <xf numFmtId="1" fontId="49" fillId="0" borderId="10" xfId="0" applyNumberFormat="1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 shrinkToFit="1"/>
    </xf>
    <xf numFmtId="0" fontId="20" fillId="26" borderId="0" xfId="0" applyFont="1" applyFill="1" applyAlignment="1">
      <alignment horizontal="center"/>
    </xf>
    <xf numFmtId="0" fontId="88" fillId="25" borderId="0" xfId="0" applyFont="1" applyFill="1" applyAlignment="1">
      <alignment horizontal="left" vertical="center" wrapText="1"/>
    </xf>
    <xf numFmtId="0" fontId="77" fillId="34" borderId="0" xfId="0" applyFont="1" applyFill="1" applyAlignment="1">
      <alignment horizontal="center"/>
    </xf>
    <xf numFmtId="0" fontId="22" fillId="25" borderId="0" xfId="0" applyFont="1" applyFill="1" applyAlignment="1">
      <alignment horizontal="left" vertical="top" wrapText="1"/>
    </xf>
    <xf numFmtId="0" fontId="43" fillId="25" borderId="0" xfId="0" applyFont="1" applyFill="1" applyAlignment="1" applyProtection="1">
      <alignment horizontal="center" wrapText="1"/>
      <protection hidden="1"/>
    </xf>
    <xf numFmtId="1" fontId="73" fillId="27" borderId="27" xfId="0" applyNumberFormat="1" applyFont="1" applyFill="1" applyBorder="1" applyAlignment="1">
      <alignment horizontal="center" vertical="center" wrapText="1"/>
    </xf>
    <xf numFmtId="1" fontId="73" fillId="27" borderId="28" xfId="0" applyNumberFormat="1" applyFont="1" applyFill="1" applyBorder="1" applyAlignment="1">
      <alignment horizontal="center" vertical="center" wrapText="1"/>
    </xf>
    <xf numFmtId="1" fontId="73" fillId="27" borderId="29" xfId="0" applyNumberFormat="1" applyFont="1" applyFill="1" applyBorder="1" applyAlignment="1">
      <alignment horizontal="center" vertical="center" wrapText="1"/>
    </xf>
    <xf numFmtId="165" fontId="30" fillId="0" borderId="30" xfId="0" applyNumberFormat="1" applyFont="1" applyBorder="1" applyAlignment="1">
      <alignment horizontal="center" vertical="center" wrapText="1"/>
    </xf>
    <xf numFmtId="165" fontId="30" fillId="0" borderId="31" xfId="0" applyNumberFormat="1" applyFont="1" applyBorder="1" applyAlignment="1">
      <alignment horizontal="center" vertical="center" wrapText="1"/>
    </xf>
    <xf numFmtId="165" fontId="30" fillId="0" borderId="32" xfId="0" applyNumberFormat="1" applyFont="1" applyBorder="1" applyAlignment="1">
      <alignment horizontal="center" vertical="center" wrapText="1"/>
    </xf>
    <xf numFmtId="165" fontId="30" fillId="0" borderId="16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33" xfId="0" applyNumberFormat="1" applyFont="1" applyBorder="1" applyAlignment="1">
      <alignment horizontal="center" vertical="center" wrapText="1"/>
    </xf>
    <xf numFmtId="165" fontId="30" fillId="0" borderId="34" xfId="0" applyNumberFormat="1" applyFont="1" applyBorder="1" applyAlignment="1">
      <alignment horizontal="center" vertical="center" wrapText="1"/>
    </xf>
    <xf numFmtId="165" fontId="30" fillId="0" borderId="35" xfId="0" applyNumberFormat="1" applyFont="1" applyBorder="1" applyAlignment="1">
      <alignment horizontal="center" vertical="center" wrapText="1"/>
    </xf>
    <xf numFmtId="165" fontId="30" fillId="0" borderId="2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1" fontId="48" fillId="0" borderId="30" xfId="0" applyNumberFormat="1" applyFont="1" applyBorder="1" applyAlignment="1" applyProtection="1">
      <alignment horizontal="center" vertical="center"/>
      <protection hidden="1"/>
    </xf>
    <xf numFmtId="171" fontId="48" fillId="0" borderId="31" xfId="0" applyNumberFormat="1" applyFont="1" applyBorder="1" applyAlignment="1" applyProtection="1">
      <alignment horizontal="center" vertical="center"/>
      <protection hidden="1"/>
    </xf>
    <xf numFmtId="171" fontId="48" fillId="0" borderId="32" xfId="0" applyNumberFormat="1" applyFont="1" applyBorder="1" applyAlignment="1" applyProtection="1">
      <alignment horizontal="center" vertical="center"/>
      <protection hidden="1"/>
    </xf>
    <xf numFmtId="171" fontId="48" fillId="0" borderId="34" xfId="0" applyNumberFormat="1" applyFont="1" applyBorder="1" applyAlignment="1" applyProtection="1">
      <alignment horizontal="center" vertical="center"/>
      <protection hidden="1"/>
    </xf>
    <xf numFmtId="171" fontId="48" fillId="0" borderId="35" xfId="0" applyNumberFormat="1" applyFont="1" applyBorder="1" applyAlignment="1" applyProtection="1">
      <alignment horizontal="center" vertical="center"/>
      <protection hidden="1"/>
    </xf>
    <xf numFmtId="171" fontId="48" fillId="0" borderId="21" xfId="0" applyNumberFormat="1" applyFont="1" applyBorder="1" applyAlignment="1" applyProtection="1">
      <alignment horizontal="center" vertical="center"/>
      <protection hidden="1"/>
    </xf>
    <xf numFmtId="172" fontId="48" fillId="0" borderId="30" xfId="0" applyNumberFormat="1" applyFont="1" applyBorder="1" applyAlignment="1" applyProtection="1">
      <alignment horizontal="right" vertical="center"/>
      <protection hidden="1"/>
    </xf>
    <xf numFmtId="172" fontId="48" fillId="0" borderId="32" xfId="0" applyNumberFormat="1" applyFont="1" applyBorder="1" applyAlignment="1" applyProtection="1">
      <alignment horizontal="right" vertical="center"/>
      <protection hidden="1"/>
    </xf>
    <xf numFmtId="172" fontId="48" fillId="0" borderId="34" xfId="0" applyNumberFormat="1" applyFont="1" applyBorder="1" applyAlignment="1" applyProtection="1">
      <alignment horizontal="right" vertical="center"/>
      <protection hidden="1"/>
    </xf>
    <xf numFmtId="172" fontId="48" fillId="0" borderId="21" xfId="0" applyNumberFormat="1" applyFont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16</xdr:row>
      <xdr:rowOff>28575</xdr:rowOff>
    </xdr:from>
    <xdr:to>
      <xdr:col>7</xdr:col>
      <xdr:colOff>466725</xdr:colOff>
      <xdr:row>16</xdr:row>
      <xdr:rowOff>581025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21145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19050</xdr:rowOff>
    </xdr:from>
    <xdr:to>
      <xdr:col>7</xdr:col>
      <xdr:colOff>466725</xdr:colOff>
      <xdr:row>18</xdr:row>
      <xdr:rowOff>628650</xdr:rowOff>
    </xdr:to>
    <xdr:pic>
      <xdr:nvPicPr>
        <xdr:cNvPr id="2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53000" y="29051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20</xdr:row>
      <xdr:rowOff>19050</xdr:rowOff>
    </xdr:from>
    <xdr:to>
      <xdr:col>7</xdr:col>
      <xdr:colOff>466725</xdr:colOff>
      <xdr:row>20</xdr:row>
      <xdr:rowOff>628650</xdr:rowOff>
    </xdr:to>
    <xdr:pic>
      <xdr:nvPicPr>
        <xdr:cNvPr id="3" name="Picture 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53000" y="37528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22</xdr:row>
      <xdr:rowOff>19050</xdr:rowOff>
    </xdr:from>
    <xdr:to>
      <xdr:col>7</xdr:col>
      <xdr:colOff>466725</xdr:colOff>
      <xdr:row>22</xdr:row>
      <xdr:rowOff>628650</xdr:rowOff>
    </xdr:to>
    <xdr:pic>
      <xdr:nvPicPr>
        <xdr:cNvPr id="4" name="Picture 8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0" y="46005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23</xdr:row>
      <xdr:rowOff>28575</xdr:rowOff>
    </xdr:from>
    <xdr:to>
      <xdr:col>7</xdr:col>
      <xdr:colOff>466725</xdr:colOff>
      <xdr:row>23</xdr:row>
      <xdr:rowOff>581025</xdr:rowOff>
    </xdr:to>
    <xdr:pic>
      <xdr:nvPicPr>
        <xdr:cNvPr id="5" name="Picture 9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53000" y="52673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24</xdr:row>
      <xdr:rowOff>28575</xdr:rowOff>
    </xdr:from>
    <xdr:to>
      <xdr:col>7</xdr:col>
      <xdr:colOff>466725</xdr:colOff>
      <xdr:row>24</xdr:row>
      <xdr:rowOff>581025</xdr:rowOff>
    </xdr:to>
    <xdr:pic>
      <xdr:nvPicPr>
        <xdr:cNvPr id="6" name="Picture 10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53000" y="58769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19050</xdr:rowOff>
    </xdr:from>
    <xdr:to>
      <xdr:col>7</xdr:col>
      <xdr:colOff>466725</xdr:colOff>
      <xdr:row>26</xdr:row>
      <xdr:rowOff>628650</xdr:rowOff>
    </xdr:to>
    <xdr:pic>
      <xdr:nvPicPr>
        <xdr:cNvPr id="7" name="Picture 23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953000" y="66675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28</xdr:row>
      <xdr:rowOff>28575</xdr:rowOff>
    </xdr:from>
    <xdr:to>
      <xdr:col>7</xdr:col>
      <xdr:colOff>466725</xdr:colOff>
      <xdr:row>28</xdr:row>
      <xdr:rowOff>581025</xdr:rowOff>
    </xdr:to>
    <xdr:pic>
      <xdr:nvPicPr>
        <xdr:cNvPr id="8" name="Picture 41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0" y="75247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29</xdr:row>
      <xdr:rowOff>28575</xdr:rowOff>
    </xdr:from>
    <xdr:to>
      <xdr:col>7</xdr:col>
      <xdr:colOff>466725</xdr:colOff>
      <xdr:row>29</xdr:row>
      <xdr:rowOff>581025</xdr:rowOff>
    </xdr:to>
    <xdr:pic>
      <xdr:nvPicPr>
        <xdr:cNvPr id="9" name="Picture 45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953000" y="81343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30</xdr:row>
      <xdr:rowOff>28575</xdr:rowOff>
    </xdr:from>
    <xdr:to>
      <xdr:col>7</xdr:col>
      <xdr:colOff>466725</xdr:colOff>
      <xdr:row>30</xdr:row>
      <xdr:rowOff>581025</xdr:rowOff>
    </xdr:to>
    <xdr:pic>
      <xdr:nvPicPr>
        <xdr:cNvPr id="10" name="Picture 46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953000" y="87439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34</xdr:row>
      <xdr:rowOff>19050</xdr:rowOff>
    </xdr:from>
    <xdr:to>
      <xdr:col>7</xdr:col>
      <xdr:colOff>466725</xdr:colOff>
      <xdr:row>34</xdr:row>
      <xdr:rowOff>628650</xdr:rowOff>
    </xdr:to>
    <xdr:pic>
      <xdr:nvPicPr>
        <xdr:cNvPr id="11" name="Picture 56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953000" y="101727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35</xdr:row>
      <xdr:rowOff>19050</xdr:rowOff>
    </xdr:from>
    <xdr:to>
      <xdr:col>7</xdr:col>
      <xdr:colOff>466725</xdr:colOff>
      <xdr:row>35</xdr:row>
      <xdr:rowOff>628650</xdr:rowOff>
    </xdr:to>
    <xdr:pic>
      <xdr:nvPicPr>
        <xdr:cNvPr id="12" name="Picture 59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53000" y="108299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37</xdr:row>
      <xdr:rowOff>19050</xdr:rowOff>
    </xdr:from>
    <xdr:to>
      <xdr:col>7</xdr:col>
      <xdr:colOff>466725</xdr:colOff>
      <xdr:row>37</xdr:row>
      <xdr:rowOff>628650</xdr:rowOff>
    </xdr:to>
    <xdr:pic>
      <xdr:nvPicPr>
        <xdr:cNvPr id="13" name="Picture 60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953000" y="117348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38</xdr:row>
      <xdr:rowOff>19050</xdr:rowOff>
    </xdr:from>
    <xdr:to>
      <xdr:col>7</xdr:col>
      <xdr:colOff>466725</xdr:colOff>
      <xdr:row>38</xdr:row>
      <xdr:rowOff>628650</xdr:rowOff>
    </xdr:to>
    <xdr:pic>
      <xdr:nvPicPr>
        <xdr:cNvPr id="14" name="Picture 61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953000" y="123920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39</xdr:row>
      <xdr:rowOff>19050</xdr:rowOff>
    </xdr:from>
    <xdr:to>
      <xdr:col>7</xdr:col>
      <xdr:colOff>466725</xdr:colOff>
      <xdr:row>39</xdr:row>
      <xdr:rowOff>628650</xdr:rowOff>
    </xdr:to>
    <xdr:pic>
      <xdr:nvPicPr>
        <xdr:cNvPr id="15" name="Picture 618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953000" y="130492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41</xdr:row>
      <xdr:rowOff>19050</xdr:rowOff>
    </xdr:from>
    <xdr:to>
      <xdr:col>7</xdr:col>
      <xdr:colOff>466725</xdr:colOff>
      <xdr:row>41</xdr:row>
      <xdr:rowOff>628650</xdr:rowOff>
    </xdr:to>
    <xdr:pic>
      <xdr:nvPicPr>
        <xdr:cNvPr id="16" name="Picture 67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53000" y="139541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43</xdr:row>
      <xdr:rowOff>28575</xdr:rowOff>
    </xdr:from>
    <xdr:to>
      <xdr:col>7</xdr:col>
      <xdr:colOff>466725</xdr:colOff>
      <xdr:row>43</xdr:row>
      <xdr:rowOff>581025</xdr:rowOff>
    </xdr:to>
    <xdr:pic>
      <xdr:nvPicPr>
        <xdr:cNvPr id="17" name="Picture 70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953000" y="148685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44</xdr:row>
      <xdr:rowOff>28575</xdr:rowOff>
    </xdr:from>
    <xdr:to>
      <xdr:col>7</xdr:col>
      <xdr:colOff>466725</xdr:colOff>
      <xdr:row>44</xdr:row>
      <xdr:rowOff>581025</xdr:rowOff>
    </xdr:to>
    <xdr:pic>
      <xdr:nvPicPr>
        <xdr:cNvPr id="18" name="Picture 71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953000" y="154781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46</xdr:row>
      <xdr:rowOff>19050</xdr:rowOff>
    </xdr:from>
    <xdr:to>
      <xdr:col>7</xdr:col>
      <xdr:colOff>466725</xdr:colOff>
      <xdr:row>46</xdr:row>
      <xdr:rowOff>542925</xdr:rowOff>
    </xdr:to>
    <xdr:pic>
      <xdr:nvPicPr>
        <xdr:cNvPr id="19" name="Picture 794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953000" y="1632585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47</xdr:row>
      <xdr:rowOff>19050</xdr:rowOff>
    </xdr:from>
    <xdr:to>
      <xdr:col>7</xdr:col>
      <xdr:colOff>466725</xdr:colOff>
      <xdr:row>47</xdr:row>
      <xdr:rowOff>628650</xdr:rowOff>
    </xdr:to>
    <xdr:pic>
      <xdr:nvPicPr>
        <xdr:cNvPr id="20" name="Picture 80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953000" y="168973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48</xdr:row>
      <xdr:rowOff>19050</xdr:rowOff>
    </xdr:from>
    <xdr:to>
      <xdr:col>7</xdr:col>
      <xdr:colOff>466725</xdr:colOff>
      <xdr:row>48</xdr:row>
      <xdr:rowOff>628650</xdr:rowOff>
    </xdr:to>
    <xdr:pic>
      <xdr:nvPicPr>
        <xdr:cNvPr id="21" name="Picture 804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953000" y="175545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50</xdr:row>
      <xdr:rowOff>19050</xdr:rowOff>
    </xdr:from>
    <xdr:to>
      <xdr:col>7</xdr:col>
      <xdr:colOff>466725</xdr:colOff>
      <xdr:row>50</xdr:row>
      <xdr:rowOff>628650</xdr:rowOff>
    </xdr:to>
    <xdr:pic>
      <xdr:nvPicPr>
        <xdr:cNvPr id="22" name="Picture 830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953000" y="188214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51</xdr:row>
      <xdr:rowOff>19050</xdr:rowOff>
    </xdr:from>
    <xdr:to>
      <xdr:col>7</xdr:col>
      <xdr:colOff>466725</xdr:colOff>
      <xdr:row>51</xdr:row>
      <xdr:rowOff>628650</xdr:rowOff>
    </xdr:to>
    <xdr:pic>
      <xdr:nvPicPr>
        <xdr:cNvPr id="23" name="Picture 83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953000" y="194786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52</xdr:row>
      <xdr:rowOff>19050</xdr:rowOff>
    </xdr:from>
    <xdr:to>
      <xdr:col>7</xdr:col>
      <xdr:colOff>466725</xdr:colOff>
      <xdr:row>52</xdr:row>
      <xdr:rowOff>628650</xdr:rowOff>
    </xdr:to>
    <xdr:pic>
      <xdr:nvPicPr>
        <xdr:cNvPr id="24" name="Picture 840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953000" y="201358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53</xdr:row>
      <xdr:rowOff>19050</xdr:rowOff>
    </xdr:from>
    <xdr:to>
      <xdr:col>7</xdr:col>
      <xdr:colOff>466725</xdr:colOff>
      <xdr:row>53</xdr:row>
      <xdr:rowOff>628650</xdr:rowOff>
    </xdr:to>
    <xdr:pic>
      <xdr:nvPicPr>
        <xdr:cNvPr id="25" name="Picture 84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953000" y="207930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54</xdr:row>
      <xdr:rowOff>19050</xdr:rowOff>
    </xdr:from>
    <xdr:to>
      <xdr:col>7</xdr:col>
      <xdr:colOff>466725</xdr:colOff>
      <xdr:row>54</xdr:row>
      <xdr:rowOff>628650</xdr:rowOff>
    </xdr:to>
    <xdr:pic>
      <xdr:nvPicPr>
        <xdr:cNvPr id="26" name="Picture 868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4953000" y="214503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55</xdr:row>
      <xdr:rowOff>19050</xdr:rowOff>
    </xdr:from>
    <xdr:to>
      <xdr:col>7</xdr:col>
      <xdr:colOff>466725</xdr:colOff>
      <xdr:row>55</xdr:row>
      <xdr:rowOff>628650</xdr:rowOff>
    </xdr:to>
    <xdr:pic>
      <xdr:nvPicPr>
        <xdr:cNvPr id="27" name="Picture 87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4953000" y="221075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57</xdr:row>
      <xdr:rowOff>19050</xdr:rowOff>
    </xdr:from>
    <xdr:to>
      <xdr:col>7</xdr:col>
      <xdr:colOff>466725</xdr:colOff>
      <xdr:row>57</xdr:row>
      <xdr:rowOff>628650</xdr:rowOff>
    </xdr:to>
    <xdr:pic>
      <xdr:nvPicPr>
        <xdr:cNvPr id="28" name="Picture 918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953000" y="230124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58</xdr:row>
      <xdr:rowOff>19050</xdr:rowOff>
    </xdr:from>
    <xdr:to>
      <xdr:col>7</xdr:col>
      <xdr:colOff>466725</xdr:colOff>
      <xdr:row>58</xdr:row>
      <xdr:rowOff>619125</xdr:rowOff>
    </xdr:to>
    <xdr:pic>
      <xdr:nvPicPr>
        <xdr:cNvPr id="29" name="Picture 92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953000" y="23669625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60</xdr:row>
      <xdr:rowOff>19050</xdr:rowOff>
    </xdr:from>
    <xdr:to>
      <xdr:col>7</xdr:col>
      <xdr:colOff>466725</xdr:colOff>
      <xdr:row>60</xdr:row>
      <xdr:rowOff>628650</xdr:rowOff>
    </xdr:to>
    <xdr:pic>
      <xdr:nvPicPr>
        <xdr:cNvPr id="30" name="Picture 956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953000" y="245554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61</xdr:row>
      <xdr:rowOff>19050</xdr:rowOff>
    </xdr:from>
    <xdr:to>
      <xdr:col>7</xdr:col>
      <xdr:colOff>466725</xdr:colOff>
      <xdr:row>61</xdr:row>
      <xdr:rowOff>628650</xdr:rowOff>
    </xdr:to>
    <xdr:pic>
      <xdr:nvPicPr>
        <xdr:cNvPr id="31" name="Picture 968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4953000" y="252126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63</xdr:row>
      <xdr:rowOff>19050</xdr:rowOff>
    </xdr:from>
    <xdr:to>
      <xdr:col>7</xdr:col>
      <xdr:colOff>466725</xdr:colOff>
      <xdr:row>63</xdr:row>
      <xdr:rowOff>628650</xdr:rowOff>
    </xdr:to>
    <xdr:pic>
      <xdr:nvPicPr>
        <xdr:cNvPr id="32" name="Picture 1046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4953000" y="261175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64</xdr:row>
      <xdr:rowOff>19050</xdr:rowOff>
    </xdr:from>
    <xdr:to>
      <xdr:col>7</xdr:col>
      <xdr:colOff>466725</xdr:colOff>
      <xdr:row>64</xdr:row>
      <xdr:rowOff>628650</xdr:rowOff>
    </xdr:to>
    <xdr:pic>
      <xdr:nvPicPr>
        <xdr:cNvPr id="33" name="Picture 106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4953000" y="267747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66</xdr:row>
      <xdr:rowOff>19050</xdr:rowOff>
    </xdr:from>
    <xdr:to>
      <xdr:col>7</xdr:col>
      <xdr:colOff>466725</xdr:colOff>
      <xdr:row>66</xdr:row>
      <xdr:rowOff>628650</xdr:rowOff>
    </xdr:to>
    <xdr:pic>
      <xdr:nvPicPr>
        <xdr:cNvPr id="34" name="Picture 1310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4953000" y="2767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67</xdr:row>
      <xdr:rowOff>19050</xdr:rowOff>
    </xdr:from>
    <xdr:to>
      <xdr:col>7</xdr:col>
      <xdr:colOff>466725</xdr:colOff>
      <xdr:row>67</xdr:row>
      <xdr:rowOff>628650</xdr:rowOff>
    </xdr:to>
    <xdr:pic>
      <xdr:nvPicPr>
        <xdr:cNvPr id="35" name="Picture 1320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4953000" y="283368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68</xdr:row>
      <xdr:rowOff>28575</xdr:rowOff>
    </xdr:from>
    <xdr:to>
      <xdr:col>7</xdr:col>
      <xdr:colOff>466725</xdr:colOff>
      <xdr:row>68</xdr:row>
      <xdr:rowOff>581025</xdr:rowOff>
    </xdr:to>
    <xdr:pic>
      <xdr:nvPicPr>
        <xdr:cNvPr id="36" name="Picture 1330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4953000" y="29003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69</xdr:row>
      <xdr:rowOff>19050</xdr:rowOff>
    </xdr:from>
    <xdr:to>
      <xdr:col>7</xdr:col>
      <xdr:colOff>466725</xdr:colOff>
      <xdr:row>69</xdr:row>
      <xdr:rowOff>628650</xdr:rowOff>
    </xdr:to>
    <xdr:pic>
      <xdr:nvPicPr>
        <xdr:cNvPr id="37" name="Picture 139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953000" y="2960370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49</xdr:row>
      <xdr:rowOff>28575</xdr:rowOff>
    </xdr:from>
    <xdr:to>
      <xdr:col>7</xdr:col>
      <xdr:colOff>466725</xdr:colOff>
      <xdr:row>49</xdr:row>
      <xdr:rowOff>581025</xdr:rowOff>
    </xdr:to>
    <xdr:pic>
      <xdr:nvPicPr>
        <xdr:cNvPr id="38" name="Picture 1650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953000" y="182213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70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BS31" sqref="BS31"/>
      <selection pane="bottomLeft" activeCell="M17" sqref="M17"/>
    </sheetView>
  </sheetViews>
  <sheetFormatPr defaultColWidth="9.125" defaultRowHeight="12.75" outlineLevelCol="1"/>
  <cols>
    <col min="1" max="1" width="2.125" style="0" customWidth="1"/>
    <col min="2" max="2" width="6.375" style="0" customWidth="1"/>
    <col min="3" max="3" width="3.125" style="0" hidden="1" customWidth="1"/>
    <col min="4" max="4" width="6.50390625" style="0" customWidth="1"/>
    <col min="5" max="5" width="9.50390625" style="0" customWidth="1"/>
    <col min="6" max="6" width="20.625" style="0" customWidth="1"/>
    <col min="7" max="7" width="19.50390625" style="0" customWidth="1"/>
    <col min="8" max="8" width="6.625" style="0" customWidth="1"/>
    <col min="9" max="9" width="47.875" style="0" customWidth="1"/>
    <col min="10" max="10" width="7.625" style="0" customWidth="1"/>
    <col min="11" max="11" width="6.50390625" style="0" customWidth="1"/>
    <col min="12" max="12" width="9.50390625" style="0" customWidth="1"/>
    <col min="13" max="13" width="10.50390625" style="0" customWidth="1"/>
    <col min="14" max="14" width="13.00390625" style="0" customWidth="1" outlineLevel="1"/>
    <col min="15" max="15" width="17.50390625" style="0" customWidth="1" outlineLevel="1"/>
    <col min="16" max="16" width="8.375" style="0" customWidth="1"/>
  </cols>
  <sheetData>
    <row r="1" spans="1:17" ht="22.5" customHeight="1">
      <c r="A1" s="6"/>
      <c r="B1" s="13"/>
      <c r="C1" s="14"/>
      <c r="D1" s="75"/>
      <c r="E1" s="100" t="s">
        <v>179</v>
      </c>
      <c r="F1" s="100"/>
      <c r="G1" s="101"/>
      <c r="H1" s="101"/>
      <c r="I1" s="102"/>
      <c r="J1" s="1"/>
      <c r="K1" s="129" t="s">
        <v>25</v>
      </c>
      <c r="L1" s="130"/>
      <c r="M1" s="131"/>
      <c r="N1" s="11"/>
      <c r="O1" s="128"/>
      <c r="P1" s="128"/>
      <c r="Q1" s="3"/>
    </row>
    <row r="2" spans="1:17" ht="6" customHeight="1">
      <c r="A2" s="12"/>
      <c r="B2" s="13"/>
      <c r="C2" s="22"/>
      <c r="D2" s="96"/>
      <c r="E2" s="124"/>
      <c r="F2" s="124"/>
      <c r="G2" s="124"/>
      <c r="H2" s="124"/>
      <c r="I2" s="124"/>
      <c r="J2" s="1"/>
      <c r="K2" s="132"/>
      <c r="L2" s="133"/>
      <c r="M2" s="134"/>
      <c r="N2" s="11"/>
      <c r="O2" s="128"/>
      <c r="P2" s="128"/>
      <c r="Q2" s="3"/>
    </row>
    <row r="3" spans="1:17" ht="12.75" customHeight="1">
      <c r="A3" s="12"/>
      <c r="B3" s="13"/>
      <c r="C3" s="22"/>
      <c r="D3" s="76"/>
      <c r="E3" s="125" t="s">
        <v>198</v>
      </c>
      <c r="F3" s="125"/>
      <c r="G3" s="125"/>
      <c r="H3" s="125"/>
      <c r="I3" s="125"/>
      <c r="J3" s="23"/>
      <c r="K3" s="135"/>
      <c r="L3" s="136"/>
      <c r="M3" s="137"/>
      <c r="N3" s="11"/>
      <c r="O3" s="128"/>
      <c r="P3" s="128"/>
      <c r="Q3" s="3"/>
    </row>
    <row r="4" spans="1:16" ht="3.75" customHeight="1">
      <c r="A4" s="12"/>
      <c r="B4" s="13"/>
      <c r="C4" s="22"/>
      <c r="D4" s="95"/>
      <c r="E4" s="106"/>
      <c r="F4" s="106"/>
      <c r="G4" s="106"/>
      <c r="H4" s="106"/>
      <c r="I4" s="106"/>
      <c r="J4" s="24"/>
      <c r="K4" s="138"/>
      <c r="L4" s="139"/>
      <c r="M4" s="140"/>
      <c r="N4" s="11"/>
      <c r="O4" s="128"/>
      <c r="P4" s="128"/>
    </row>
    <row r="5" spans="1:16" ht="3" customHeight="1">
      <c r="A5" s="12"/>
      <c r="B5" s="13"/>
      <c r="C5" s="22"/>
      <c r="D5" s="77"/>
      <c r="E5" s="126"/>
      <c r="F5" s="126"/>
      <c r="G5" s="126"/>
      <c r="H5" s="126"/>
      <c r="I5" s="126"/>
      <c r="J5" s="24"/>
      <c r="K5" s="141"/>
      <c r="L5" s="141"/>
      <c r="M5" s="141"/>
      <c r="N5" s="11"/>
      <c r="O5" s="128"/>
      <c r="P5" s="128"/>
    </row>
    <row r="6" spans="1:16" ht="4.5" customHeight="1">
      <c r="A6" s="16"/>
      <c r="B6" s="16"/>
      <c r="C6" s="22"/>
      <c r="D6" s="73"/>
      <c r="E6" s="22"/>
      <c r="F6" s="103"/>
      <c r="G6" s="104"/>
      <c r="H6" s="10"/>
      <c r="I6" s="103"/>
      <c r="J6" s="25"/>
      <c r="K6" s="142">
        <f>SUM(N16:N70)</f>
        <v>0</v>
      </c>
      <c r="L6" s="143"/>
      <c r="M6" s="144"/>
      <c r="N6" s="11"/>
      <c r="O6" s="128"/>
      <c r="P6" s="128"/>
    </row>
    <row r="7" spans="1:15" ht="15" customHeight="1">
      <c r="A7" s="16"/>
      <c r="B7" s="16"/>
      <c r="C7" s="22"/>
      <c r="D7" s="17"/>
      <c r="E7" s="127" t="s">
        <v>155</v>
      </c>
      <c r="F7" s="127"/>
      <c r="G7" s="127"/>
      <c r="H7" s="127"/>
      <c r="I7" s="127"/>
      <c r="J7" s="8"/>
      <c r="K7" s="145"/>
      <c r="L7" s="146"/>
      <c r="M7" s="147"/>
      <c r="N7" s="11"/>
      <c r="O7" s="10"/>
    </row>
    <row r="8" spans="1:15" ht="4.5" customHeight="1">
      <c r="A8" s="16"/>
      <c r="B8" s="16"/>
      <c r="C8" s="22"/>
      <c r="D8" s="74"/>
      <c r="E8" s="127"/>
      <c r="F8" s="127"/>
      <c r="G8" s="127"/>
      <c r="H8" s="127"/>
      <c r="I8" s="127"/>
      <c r="J8" s="19"/>
      <c r="K8" s="9"/>
      <c r="L8" s="9"/>
      <c r="M8" s="9"/>
      <c r="N8" s="11"/>
      <c r="O8" s="10"/>
    </row>
    <row r="9" spans="1:15" ht="10.5" customHeight="1">
      <c r="A9" s="16"/>
      <c r="B9" s="16"/>
      <c r="C9" s="22"/>
      <c r="D9" s="74"/>
      <c r="E9" s="127"/>
      <c r="F9" s="127"/>
      <c r="G9" s="127"/>
      <c r="H9" s="127"/>
      <c r="I9" s="127"/>
      <c r="J9" s="19"/>
      <c r="K9" s="7"/>
      <c r="L9" s="148">
        <f>SUM(M16:M70)</f>
        <v>0</v>
      </c>
      <c r="M9" s="149"/>
      <c r="N9" s="11"/>
      <c r="O9" s="10"/>
    </row>
    <row r="10" spans="1:15" ht="5.25" customHeight="1">
      <c r="A10" s="16"/>
      <c r="B10" s="16"/>
      <c r="C10" s="22"/>
      <c r="D10" s="74"/>
      <c r="E10" s="17"/>
      <c r="F10" s="17"/>
      <c r="G10" s="17"/>
      <c r="H10" s="17"/>
      <c r="I10" s="17"/>
      <c r="J10" s="19"/>
      <c r="K10" s="59"/>
      <c r="L10" s="150"/>
      <c r="M10" s="151"/>
      <c r="N10" s="11"/>
      <c r="O10" s="10"/>
    </row>
    <row r="11" spans="1:17" ht="3" customHeight="1" thickBot="1">
      <c r="A11" s="4"/>
      <c r="B11" s="17"/>
      <c r="C11" s="15"/>
      <c r="D11" s="11"/>
      <c r="E11" s="107"/>
      <c r="F11" s="105"/>
      <c r="G11" s="60"/>
      <c r="H11" s="2"/>
      <c r="I11" s="60"/>
      <c r="J11" s="18"/>
      <c r="K11" s="52"/>
      <c r="L11" s="20"/>
      <c r="M11" s="21"/>
      <c r="N11" s="21"/>
      <c r="O11" s="5"/>
      <c r="P11" s="3"/>
      <c r="Q11" s="3"/>
    </row>
    <row r="12" spans="1:16" ht="33" customHeight="1" thickBot="1">
      <c r="A12" s="32"/>
      <c r="B12" s="27" t="s">
        <v>77</v>
      </c>
      <c r="C12" s="49"/>
      <c r="D12" s="80"/>
      <c r="E12" s="83"/>
      <c r="F12" s="82"/>
      <c r="G12" s="81"/>
      <c r="H12" s="28" t="s">
        <v>78</v>
      </c>
      <c r="I12" s="29" t="s">
        <v>5</v>
      </c>
      <c r="J12" s="63" t="s">
        <v>79</v>
      </c>
      <c r="K12" s="123" t="s">
        <v>80</v>
      </c>
      <c r="L12" s="30" t="s">
        <v>81</v>
      </c>
      <c r="M12" s="122" t="s">
        <v>82</v>
      </c>
      <c r="N12" s="31" t="s">
        <v>45</v>
      </c>
      <c r="O12" s="27" t="s">
        <v>6</v>
      </c>
      <c r="P12" s="27" t="s">
        <v>83</v>
      </c>
    </row>
    <row r="13" spans="1:17" ht="7.5" customHeight="1">
      <c r="A13" s="33"/>
      <c r="B13" s="84"/>
      <c r="C13" s="84"/>
      <c r="D13" s="85" t="s">
        <v>84</v>
      </c>
      <c r="E13" s="87"/>
      <c r="F13" s="87"/>
      <c r="G13" s="86"/>
      <c r="H13" s="88"/>
      <c r="I13" s="89"/>
      <c r="J13" s="90"/>
      <c r="K13" s="91"/>
      <c r="L13" s="92"/>
      <c r="M13" s="93"/>
      <c r="N13" s="94"/>
      <c r="O13" s="94"/>
      <c r="P13" s="94"/>
      <c r="Q13" s="3"/>
    </row>
    <row r="14" spans="1:16" ht="3" customHeight="1">
      <c r="A14" s="50">
        <v>3</v>
      </c>
      <c r="B14" s="55"/>
      <c r="C14" s="55"/>
      <c r="D14" s="58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7"/>
      <c r="P14" s="57"/>
    </row>
    <row r="15" spans="1:17" ht="15" customHeight="1">
      <c r="A15" s="50">
        <v>4</v>
      </c>
      <c r="B15" s="34"/>
      <c r="C15" s="34"/>
      <c r="D15" s="35"/>
      <c r="E15" s="121" t="s">
        <v>186</v>
      </c>
      <c r="F15" s="37"/>
      <c r="G15" s="36"/>
      <c r="H15" s="38"/>
      <c r="I15" s="39"/>
      <c r="J15" s="40"/>
      <c r="K15" s="40"/>
      <c r="L15" s="38"/>
      <c r="M15" s="38"/>
      <c r="N15" s="38"/>
      <c r="O15" s="38"/>
      <c r="P15" s="38"/>
      <c r="Q15" s="3"/>
    </row>
    <row r="16" spans="1:17" ht="15">
      <c r="A16" s="50">
        <v>5</v>
      </c>
      <c r="B16" s="70"/>
      <c r="C16" s="70"/>
      <c r="D16" s="69"/>
      <c r="E16" s="54" t="s">
        <v>184</v>
      </c>
      <c r="F16" s="69"/>
      <c r="G16" s="69"/>
      <c r="H16" s="71"/>
      <c r="I16" s="72"/>
      <c r="J16" s="70"/>
      <c r="K16" s="70"/>
      <c r="L16" s="70"/>
      <c r="M16" s="70"/>
      <c r="N16" s="41"/>
      <c r="O16" s="41"/>
      <c r="P16" s="41"/>
      <c r="Q16" s="53"/>
    </row>
    <row r="17" spans="1:17" ht="48" customHeight="1">
      <c r="A17" s="50">
        <v>8</v>
      </c>
      <c r="B17" s="42">
        <v>6427</v>
      </c>
      <c r="C17" s="62" t="s">
        <v>71</v>
      </c>
      <c r="D17" s="111" t="s">
        <v>85</v>
      </c>
      <c r="E17" s="79" t="s">
        <v>154</v>
      </c>
      <c r="F17" s="79" t="s">
        <v>68</v>
      </c>
      <c r="G17" s="112" t="s">
        <v>67</v>
      </c>
      <c r="H17" s="120" t="str">
        <f>HYPERLINK("https://www.gardenbulbs.ru/images/promoline_CL/thumbnails/"&amp;C17&amp;".jpg","фото")</f>
        <v>фото</v>
      </c>
      <c r="I17" s="44" t="s">
        <v>86</v>
      </c>
      <c r="J17" s="109" t="s">
        <v>28</v>
      </c>
      <c r="K17" s="110">
        <v>1</v>
      </c>
      <c r="L17" s="78">
        <v>119</v>
      </c>
      <c r="M17" s="48"/>
      <c r="N17" s="45">
        <f>IF(ISERROR(L17*M17),0,L17*M17)</f>
        <v>0</v>
      </c>
      <c r="O17" s="46">
        <v>4607109961674</v>
      </c>
      <c r="P17" s="51"/>
      <c r="Q17" s="61" t="s">
        <v>136</v>
      </c>
    </row>
    <row r="18" spans="1:17" ht="15">
      <c r="A18" s="50">
        <v>15</v>
      </c>
      <c r="B18" s="70"/>
      <c r="C18" s="70"/>
      <c r="D18" s="69"/>
      <c r="E18" s="54" t="s">
        <v>181</v>
      </c>
      <c r="F18" s="69"/>
      <c r="G18" s="69"/>
      <c r="H18" s="71"/>
      <c r="I18" s="72"/>
      <c r="J18" s="70"/>
      <c r="K18" s="70"/>
      <c r="L18" s="70"/>
      <c r="M18" s="70"/>
      <c r="N18" s="41"/>
      <c r="O18" s="41"/>
      <c r="P18" s="41"/>
      <c r="Q18" s="53"/>
    </row>
    <row r="19" spans="1:17" ht="51.75" customHeight="1">
      <c r="A19" s="50">
        <v>18</v>
      </c>
      <c r="B19" s="42">
        <v>428</v>
      </c>
      <c r="C19" s="62" t="s">
        <v>98</v>
      </c>
      <c r="D19" s="111" t="s">
        <v>85</v>
      </c>
      <c r="E19" s="97" t="s">
        <v>154</v>
      </c>
      <c r="F19" s="97" t="s">
        <v>100</v>
      </c>
      <c r="G19" s="108" t="s">
        <v>99</v>
      </c>
      <c r="H19" s="120" t="str">
        <f>HYPERLINK("https://www.gardenbulbs.ru/images/promoline_CL/thumbnails/"&amp;C19&amp;".jpg","фото")</f>
        <v>фото</v>
      </c>
      <c r="I19" s="44" t="s">
        <v>101</v>
      </c>
      <c r="J19" s="109" t="s">
        <v>28</v>
      </c>
      <c r="K19" s="110">
        <v>1</v>
      </c>
      <c r="L19" s="78">
        <v>120.4</v>
      </c>
      <c r="M19" s="48"/>
      <c r="N19" s="45">
        <f>IF(ISERROR(L19*M19),0,L19*M19)</f>
        <v>0</v>
      </c>
      <c r="O19" s="46">
        <v>4607109971499</v>
      </c>
      <c r="P19" s="51" t="s">
        <v>29</v>
      </c>
      <c r="Q19" s="61" t="s">
        <v>185</v>
      </c>
    </row>
    <row r="20" spans="1:17" ht="15">
      <c r="A20" s="50">
        <v>34</v>
      </c>
      <c r="B20" s="70"/>
      <c r="C20" s="70"/>
      <c r="D20" s="69"/>
      <c r="E20" s="54" t="s">
        <v>181</v>
      </c>
      <c r="F20" s="69"/>
      <c r="G20" s="69"/>
      <c r="H20" s="71"/>
      <c r="I20" s="72"/>
      <c r="J20" s="70"/>
      <c r="K20" s="70"/>
      <c r="L20" s="70"/>
      <c r="M20" s="70"/>
      <c r="N20" s="41"/>
      <c r="O20" s="41"/>
      <c r="P20" s="41"/>
      <c r="Q20" s="53"/>
    </row>
    <row r="21" spans="1:17" ht="51.75" customHeight="1">
      <c r="A21" s="50">
        <v>42</v>
      </c>
      <c r="B21" s="42">
        <v>2852</v>
      </c>
      <c r="C21" s="62" t="s">
        <v>32</v>
      </c>
      <c r="D21" s="111" t="s">
        <v>85</v>
      </c>
      <c r="E21" s="97" t="s">
        <v>154</v>
      </c>
      <c r="F21" s="97" t="s">
        <v>11</v>
      </c>
      <c r="G21" s="108" t="s">
        <v>12</v>
      </c>
      <c r="H21" s="120" t="str">
        <f>HYPERLINK("https://www.gardenbulbs.ru/images/promoline_CL/thumbnails/"&amp;C21&amp;".jpg","фото")</f>
        <v>фото</v>
      </c>
      <c r="I21" s="44" t="s">
        <v>97</v>
      </c>
      <c r="J21" s="109" t="s">
        <v>28</v>
      </c>
      <c r="K21" s="110">
        <v>2</v>
      </c>
      <c r="L21" s="78">
        <v>124.2</v>
      </c>
      <c r="M21" s="48"/>
      <c r="N21" s="45">
        <f>IF(ISERROR(L21*M21),0,L21*M21)</f>
        <v>0</v>
      </c>
      <c r="O21" s="46">
        <v>4607109960721</v>
      </c>
      <c r="P21" s="51" t="s">
        <v>29</v>
      </c>
      <c r="Q21" s="61" t="s">
        <v>137</v>
      </c>
    </row>
    <row r="22" spans="1:17" ht="15">
      <c r="A22" s="50">
        <v>50</v>
      </c>
      <c r="B22" s="70"/>
      <c r="C22" s="70"/>
      <c r="D22" s="69"/>
      <c r="E22" s="54" t="s">
        <v>196</v>
      </c>
      <c r="F22" s="69"/>
      <c r="G22" s="69"/>
      <c r="H22" s="71"/>
      <c r="I22" s="72"/>
      <c r="J22" s="70"/>
      <c r="K22" s="70"/>
      <c r="L22" s="70"/>
      <c r="M22" s="70"/>
      <c r="N22" s="41"/>
      <c r="O22" s="41"/>
      <c r="P22" s="41"/>
      <c r="Q22" s="53"/>
    </row>
    <row r="23" spans="1:17" ht="51.75" customHeight="1">
      <c r="A23" s="50">
        <v>51</v>
      </c>
      <c r="B23" s="42">
        <v>13550</v>
      </c>
      <c r="C23" s="62" t="s">
        <v>89</v>
      </c>
      <c r="D23" s="111" t="s">
        <v>88</v>
      </c>
      <c r="E23" s="97" t="s">
        <v>154</v>
      </c>
      <c r="F23" s="97" t="s">
        <v>91</v>
      </c>
      <c r="G23" s="108" t="s">
        <v>90</v>
      </c>
      <c r="H23" s="120" t="str">
        <f>HYPERLINK("https://www.gardenbulbs.ru/images/promoline_CL/thumbnails/"&amp;C23&amp;".jpg","фото")</f>
        <v>фото</v>
      </c>
      <c r="I23" s="44" t="s">
        <v>92</v>
      </c>
      <c r="J23" s="109" t="s">
        <v>27</v>
      </c>
      <c r="K23" s="110">
        <v>2</v>
      </c>
      <c r="L23" s="78">
        <v>125.5</v>
      </c>
      <c r="M23" s="48"/>
      <c r="N23" s="45">
        <f>IF(ISERROR(L23*M23),0,L23*M23)</f>
        <v>0</v>
      </c>
      <c r="O23" s="46">
        <v>4607109961957</v>
      </c>
      <c r="P23" s="51" t="s">
        <v>29</v>
      </c>
      <c r="Q23" s="61" t="s">
        <v>138</v>
      </c>
    </row>
    <row r="24" spans="1:17" ht="48" customHeight="1">
      <c r="A24" s="50">
        <v>57</v>
      </c>
      <c r="B24" s="42">
        <v>11652</v>
      </c>
      <c r="C24" s="62" t="s">
        <v>54</v>
      </c>
      <c r="D24" s="111" t="s">
        <v>88</v>
      </c>
      <c r="E24" s="79" t="s">
        <v>154</v>
      </c>
      <c r="F24" s="79" t="s">
        <v>56</v>
      </c>
      <c r="G24" s="112" t="s">
        <v>55</v>
      </c>
      <c r="H24" s="120" t="str">
        <f>HYPERLINK("https://www.gardenbulbs.ru/images/promoline_CL/thumbnails/"&amp;C24&amp;".jpg","фото")</f>
        <v>фото</v>
      </c>
      <c r="I24" s="44" t="s">
        <v>93</v>
      </c>
      <c r="J24" s="109" t="s">
        <v>27</v>
      </c>
      <c r="K24" s="110">
        <v>2</v>
      </c>
      <c r="L24" s="78">
        <v>125.5</v>
      </c>
      <c r="M24" s="48"/>
      <c r="N24" s="45">
        <f>IF(ISERROR(L24*M24),0,L24*M24)</f>
        <v>0</v>
      </c>
      <c r="O24" s="46">
        <v>4607105129658</v>
      </c>
      <c r="P24" s="51"/>
      <c r="Q24" s="61" t="s">
        <v>138</v>
      </c>
    </row>
    <row r="25" spans="1:17" ht="48" customHeight="1">
      <c r="A25" s="50">
        <v>58</v>
      </c>
      <c r="B25" s="42">
        <v>11225</v>
      </c>
      <c r="C25" s="62" t="s">
        <v>147</v>
      </c>
      <c r="D25" s="111" t="s">
        <v>88</v>
      </c>
      <c r="E25" s="79" t="s">
        <v>154</v>
      </c>
      <c r="F25" s="79" t="s">
        <v>141</v>
      </c>
      <c r="G25" s="112" t="s">
        <v>140</v>
      </c>
      <c r="H25" s="120" t="str">
        <f>HYPERLINK("https://www.gardenbulbs.ru/images/promoline_CL/thumbnails/"&amp;C25&amp;".jpg","фото")</f>
        <v>фото</v>
      </c>
      <c r="I25" s="44" t="s">
        <v>151</v>
      </c>
      <c r="J25" s="109" t="s">
        <v>27</v>
      </c>
      <c r="K25" s="110">
        <v>2</v>
      </c>
      <c r="L25" s="78">
        <v>134</v>
      </c>
      <c r="M25" s="48"/>
      <c r="N25" s="45">
        <f>IF(ISERROR(L25*M25),0,L25*M25)</f>
        <v>0</v>
      </c>
      <c r="O25" s="46">
        <v>4607109980187</v>
      </c>
      <c r="P25" s="51"/>
      <c r="Q25" s="61" t="s">
        <v>138</v>
      </c>
    </row>
    <row r="26" spans="1:17" ht="15">
      <c r="A26" s="50">
        <v>130</v>
      </c>
      <c r="B26" s="70"/>
      <c r="C26" s="70"/>
      <c r="D26" s="69"/>
      <c r="E26" s="54" t="s">
        <v>182</v>
      </c>
      <c r="F26" s="69"/>
      <c r="G26" s="69"/>
      <c r="H26" s="71"/>
      <c r="I26" s="72"/>
      <c r="J26" s="70"/>
      <c r="K26" s="70"/>
      <c r="L26" s="70"/>
      <c r="M26" s="70"/>
      <c r="N26" s="41"/>
      <c r="O26" s="41"/>
      <c r="P26" s="41"/>
      <c r="Q26" s="53"/>
    </row>
    <row r="27" spans="1:17" ht="51.75" customHeight="1">
      <c r="A27" s="50">
        <v>135</v>
      </c>
      <c r="B27" s="42">
        <v>4355</v>
      </c>
      <c r="C27" s="62" t="s">
        <v>49</v>
      </c>
      <c r="D27" s="111" t="s">
        <v>121</v>
      </c>
      <c r="E27" s="97" t="s">
        <v>154</v>
      </c>
      <c r="F27" s="97" t="s">
        <v>50</v>
      </c>
      <c r="G27" s="108" t="s">
        <v>144</v>
      </c>
      <c r="H27" s="120" t="str">
        <f>HYPERLINK("https://www.gardenbulbs.ru/images/promoline_CL/thumbnails/"&amp;C27&amp;".jpg","фото")</f>
        <v>фото</v>
      </c>
      <c r="I27" s="44" t="s">
        <v>126</v>
      </c>
      <c r="J27" s="109" t="s">
        <v>28</v>
      </c>
      <c r="K27" s="110">
        <v>1</v>
      </c>
      <c r="L27" s="78">
        <v>111.5</v>
      </c>
      <c r="M27" s="48"/>
      <c r="N27" s="45">
        <f>IF(ISERROR(L27*M27),0,L27*M27)</f>
        <v>0</v>
      </c>
      <c r="O27" s="46">
        <v>4607109946824</v>
      </c>
      <c r="P27" s="51" t="s">
        <v>29</v>
      </c>
      <c r="Q27" s="61" t="s">
        <v>135</v>
      </c>
    </row>
    <row r="28" spans="1:17" ht="15">
      <c r="A28" s="50">
        <v>218</v>
      </c>
      <c r="B28" s="70"/>
      <c r="C28" s="70"/>
      <c r="D28" s="69"/>
      <c r="E28" s="54" t="s">
        <v>183</v>
      </c>
      <c r="F28" s="69"/>
      <c r="G28" s="69"/>
      <c r="H28" s="71"/>
      <c r="I28" s="72"/>
      <c r="J28" s="70"/>
      <c r="K28" s="70"/>
      <c r="L28" s="70"/>
      <c r="M28" s="70"/>
      <c r="N28" s="41"/>
      <c r="O28" s="41"/>
      <c r="P28" s="41"/>
      <c r="Q28" s="53"/>
    </row>
    <row r="29" spans="1:17" ht="48" customHeight="1">
      <c r="A29" s="50">
        <v>231</v>
      </c>
      <c r="B29" s="42">
        <v>3660</v>
      </c>
      <c r="C29" s="62" t="s">
        <v>42</v>
      </c>
      <c r="D29" s="111" t="s">
        <v>128</v>
      </c>
      <c r="E29" s="79" t="s">
        <v>154</v>
      </c>
      <c r="F29" s="79" t="s">
        <v>44</v>
      </c>
      <c r="G29" s="112" t="s">
        <v>43</v>
      </c>
      <c r="H29" s="120" t="str">
        <f>HYPERLINK("https://www.gardenbulbs.ru/images/promoline_CL/thumbnails/"&amp;C29&amp;".jpg","фото")</f>
        <v>фото</v>
      </c>
      <c r="I29" s="44" t="s">
        <v>157</v>
      </c>
      <c r="J29" s="109" t="s">
        <v>28</v>
      </c>
      <c r="K29" s="110">
        <v>2</v>
      </c>
      <c r="L29" s="78">
        <v>157.5</v>
      </c>
      <c r="M29" s="48"/>
      <c r="N29" s="45">
        <f>IF(ISERROR(L29*M29),0,L29*M29)</f>
        <v>0</v>
      </c>
      <c r="O29" s="46">
        <v>4607109962190</v>
      </c>
      <c r="P29" s="51"/>
      <c r="Q29" s="61" t="s">
        <v>134</v>
      </c>
    </row>
    <row r="30" spans="1:17" ht="48" customHeight="1">
      <c r="A30" s="50">
        <v>251</v>
      </c>
      <c r="B30" s="42">
        <v>2782</v>
      </c>
      <c r="C30" s="62" t="s">
        <v>150</v>
      </c>
      <c r="D30" s="111" t="s">
        <v>128</v>
      </c>
      <c r="E30" s="79" t="s">
        <v>154</v>
      </c>
      <c r="F30" s="79" t="s">
        <v>146</v>
      </c>
      <c r="G30" s="112" t="s">
        <v>145</v>
      </c>
      <c r="H30" s="120" t="str">
        <f>HYPERLINK("https://www.gardenbulbs.ru/images/promoline_CL/thumbnails/"&amp;C30&amp;".jpg","фото")</f>
        <v>фото</v>
      </c>
      <c r="I30" s="44" t="s">
        <v>153</v>
      </c>
      <c r="J30" s="109" t="s">
        <v>28</v>
      </c>
      <c r="K30" s="110">
        <v>2</v>
      </c>
      <c r="L30" s="78">
        <v>213</v>
      </c>
      <c r="M30" s="48"/>
      <c r="N30" s="45">
        <f>IF(ISERROR(L30*M30),0,L30*M30)</f>
        <v>0</v>
      </c>
      <c r="O30" s="46">
        <v>4607109947210</v>
      </c>
      <c r="P30" s="51"/>
      <c r="Q30" s="61" t="s">
        <v>134</v>
      </c>
    </row>
    <row r="31" spans="1:17" ht="48" customHeight="1">
      <c r="A31" s="50">
        <v>254</v>
      </c>
      <c r="B31" s="42">
        <v>433</v>
      </c>
      <c r="C31" s="62" t="s">
        <v>37</v>
      </c>
      <c r="D31" s="111" t="s">
        <v>128</v>
      </c>
      <c r="E31" s="79" t="s">
        <v>154</v>
      </c>
      <c r="F31" s="79" t="s">
        <v>4</v>
      </c>
      <c r="G31" s="112" t="s">
        <v>3</v>
      </c>
      <c r="H31" s="120" t="str">
        <f>HYPERLINK("https://www.gardenbulbs.ru/images/promoline_CL/thumbnails/"&amp;C31&amp;".jpg","фото")</f>
        <v>фото</v>
      </c>
      <c r="I31" s="44" t="s">
        <v>132</v>
      </c>
      <c r="J31" s="109" t="s">
        <v>28</v>
      </c>
      <c r="K31" s="110">
        <v>2</v>
      </c>
      <c r="L31" s="78">
        <v>156.70000000000002</v>
      </c>
      <c r="M31" s="48"/>
      <c r="N31" s="45">
        <f>IF(ISERROR(L31*M31),0,L31*M31)</f>
        <v>0</v>
      </c>
      <c r="O31" s="46">
        <v>4607109929568</v>
      </c>
      <c r="P31" s="51"/>
      <c r="Q31" s="61" t="s">
        <v>134</v>
      </c>
    </row>
    <row r="32" spans="1:17" ht="24.75" customHeight="1">
      <c r="A32" s="50">
        <v>285</v>
      </c>
      <c r="B32" s="114" t="s">
        <v>139</v>
      </c>
      <c r="C32" s="115"/>
      <c r="D32" s="116"/>
      <c r="E32" s="115"/>
      <c r="F32" s="115"/>
      <c r="G32" s="115"/>
      <c r="H32" s="115"/>
      <c r="I32" s="117"/>
      <c r="J32" s="118"/>
      <c r="K32" s="118"/>
      <c r="L32" s="115"/>
      <c r="M32" s="115"/>
      <c r="N32" s="115"/>
      <c r="O32" s="115"/>
      <c r="P32" s="115"/>
      <c r="Q32" s="26"/>
    </row>
    <row r="33" spans="1:17" ht="21" customHeight="1">
      <c r="A33" s="50">
        <v>286</v>
      </c>
      <c r="B33" s="34"/>
      <c r="C33" s="34"/>
      <c r="D33" s="35"/>
      <c r="E33" s="36" t="s">
        <v>178</v>
      </c>
      <c r="F33" s="37"/>
      <c r="G33" s="36"/>
      <c r="H33" s="38"/>
      <c r="I33" s="39"/>
      <c r="J33" s="40"/>
      <c r="K33" s="40"/>
      <c r="L33" s="38"/>
      <c r="M33" s="38"/>
      <c r="N33" s="38"/>
      <c r="O33" s="38"/>
      <c r="P33" s="38"/>
      <c r="Q33" s="3"/>
    </row>
    <row r="34" spans="1:16" ht="19.5" customHeight="1">
      <c r="A34" s="50">
        <v>302</v>
      </c>
      <c r="B34" s="70"/>
      <c r="C34" s="70"/>
      <c r="D34" s="69"/>
      <c r="E34" s="69" t="s">
        <v>174</v>
      </c>
      <c r="F34" s="69"/>
      <c r="G34" s="69"/>
      <c r="H34" s="71"/>
      <c r="I34" s="72"/>
      <c r="J34" s="70"/>
      <c r="K34" s="70"/>
      <c r="L34" s="70"/>
      <c r="M34" s="70"/>
      <c r="N34" s="41"/>
      <c r="O34" s="41"/>
      <c r="P34" s="41"/>
    </row>
    <row r="35" spans="1:19" ht="51.75" customHeight="1">
      <c r="A35" s="50">
        <v>307</v>
      </c>
      <c r="B35" s="64">
        <v>2766</v>
      </c>
      <c r="C35" s="65" t="s">
        <v>33</v>
      </c>
      <c r="D35" s="98" t="s">
        <v>85</v>
      </c>
      <c r="E35" s="79" t="s">
        <v>154</v>
      </c>
      <c r="F35" s="79" t="s">
        <v>13</v>
      </c>
      <c r="G35" s="99" t="s">
        <v>14</v>
      </c>
      <c r="H35" s="43" t="str">
        <f aca="true" t="shared" si="0" ref="H35:H62">HYPERLINK("https://www.gardenbulbs.ru/images/Lilium_CL/thumbnails/"&amp;C35&amp;".jpg","фото")</f>
        <v>фото</v>
      </c>
      <c r="I35" s="44" t="s">
        <v>102</v>
      </c>
      <c r="J35" s="66" t="s">
        <v>28</v>
      </c>
      <c r="K35" s="67">
        <v>5</v>
      </c>
      <c r="L35" s="68">
        <v>439.3</v>
      </c>
      <c r="M35" s="48"/>
      <c r="N35" s="45">
        <f>IF(ISERROR(L35*M35),0,L35*M35)</f>
        <v>0</v>
      </c>
      <c r="O35" s="46">
        <v>4607109967867</v>
      </c>
      <c r="P35" s="47"/>
      <c r="S35" s="113"/>
    </row>
    <row r="36" spans="1:19" ht="51.75" customHeight="1">
      <c r="A36" s="50">
        <v>323</v>
      </c>
      <c r="B36" s="64">
        <v>7041</v>
      </c>
      <c r="C36" s="65" t="s">
        <v>46</v>
      </c>
      <c r="D36" s="98" t="s">
        <v>85</v>
      </c>
      <c r="E36" s="79" t="s">
        <v>154</v>
      </c>
      <c r="F36" s="79" t="s">
        <v>48</v>
      </c>
      <c r="G36" s="99" t="s">
        <v>47</v>
      </c>
      <c r="H36" s="43" t="str">
        <f t="shared" si="0"/>
        <v>фото</v>
      </c>
      <c r="I36" s="44" t="s">
        <v>103</v>
      </c>
      <c r="J36" s="66" t="s">
        <v>28</v>
      </c>
      <c r="K36" s="67">
        <v>5</v>
      </c>
      <c r="L36" s="68">
        <v>411.20000000000005</v>
      </c>
      <c r="M36" s="48"/>
      <c r="N36" s="45">
        <f>IF(ISERROR(L36*M36),0,L36*M36)</f>
        <v>0</v>
      </c>
      <c r="O36" s="46">
        <v>4607109946855</v>
      </c>
      <c r="P36" s="47"/>
      <c r="S36" s="113"/>
    </row>
    <row r="37" spans="1:16" ht="19.5" customHeight="1">
      <c r="A37" s="50">
        <v>329</v>
      </c>
      <c r="B37" s="70"/>
      <c r="C37" s="70"/>
      <c r="D37" s="69"/>
      <c r="E37" s="69" t="s">
        <v>174</v>
      </c>
      <c r="F37" s="69"/>
      <c r="G37" s="69"/>
      <c r="H37" s="71"/>
      <c r="I37" s="72"/>
      <c r="J37" s="70"/>
      <c r="K37" s="70"/>
      <c r="L37" s="70"/>
      <c r="M37" s="70"/>
      <c r="N37" s="41"/>
      <c r="O37" s="41"/>
      <c r="P37" s="41"/>
    </row>
    <row r="38" spans="1:19" ht="51.75" customHeight="1">
      <c r="A38" s="50">
        <v>332</v>
      </c>
      <c r="B38" s="64">
        <v>2760</v>
      </c>
      <c r="C38" s="65" t="s">
        <v>30</v>
      </c>
      <c r="D38" s="98" t="s">
        <v>85</v>
      </c>
      <c r="E38" s="79" t="s">
        <v>154</v>
      </c>
      <c r="F38" s="79" t="s">
        <v>7</v>
      </c>
      <c r="G38" s="99" t="s">
        <v>8</v>
      </c>
      <c r="H38" s="43" t="str">
        <f t="shared" si="0"/>
        <v>фото</v>
      </c>
      <c r="I38" s="44" t="s">
        <v>94</v>
      </c>
      <c r="J38" s="66" t="s">
        <v>28</v>
      </c>
      <c r="K38" s="67">
        <v>7</v>
      </c>
      <c r="L38" s="68">
        <v>450.5</v>
      </c>
      <c r="M38" s="48"/>
      <c r="N38" s="45">
        <f>IF(ISERROR(L38*M38),0,L38*M38)</f>
        <v>0</v>
      </c>
      <c r="O38" s="46">
        <v>4607109960905</v>
      </c>
      <c r="P38" s="47"/>
      <c r="S38" s="113"/>
    </row>
    <row r="39" spans="1:19" ht="51.75" customHeight="1">
      <c r="A39" s="50">
        <v>333</v>
      </c>
      <c r="B39" s="64">
        <v>153</v>
      </c>
      <c r="C39" s="65" t="s">
        <v>31</v>
      </c>
      <c r="D39" s="98" t="s">
        <v>85</v>
      </c>
      <c r="E39" s="79" t="s">
        <v>154</v>
      </c>
      <c r="F39" s="79" t="s">
        <v>9</v>
      </c>
      <c r="G39" s="99" t="s">
        <v>10</v>
      </c>
      <c r="H39" s="43" t="str">
        <f t="shared" si="0"/>
        <v>фото</v>
      </c>
      <c r="I39" s="44" t="s">
        <v>95</v>
      </c>
      <c r="J39" s="66" t="s">
        <v>28</v>
      </c>
      <c r="K39" s="67">
        <v>7</v>
      </c>
      <c r="L39" s="68">
        <v>461.5</v>
      </c>
      <c r="M39" s="48"/>
      <c r="N39" s="45">
        <f>IF(ISERROR(L39*M39),0,L39*M39)</f>
        <v>0</v>
      </c>
      <c r="O39" s="46">
        <v>4607109960127</v>
      </c>
      <c r="P39" s="47"/>
      <c r="S39" s="113"/>
    </row>
    <row r="40" spans="1:19" ht="51.75" customHeight="1">
      <c r="A40" s="50">
        <v>337</v>
      </c>
      <c r="B40" s="64">
        <v>2762</v>
      </c>
      <c r="C40" s="65" t="s">
        <v>57</v>
      </c>
      <c r="D40" s="98" t="s">
        <v>85</v>
      </c>
      <c r="E40" s="79" t="s">
        <v>154</v>
      </c>
      <c r="F40" s="79" t="s">
        <v>59</v>
      </c>
      <c r="G40" s="99" t="s">
        <v>58</v>
      </c>
      <c r="H40" s="43" t="str">
        <f t="shared" si="0"/>
        <v>фото</v>
      </c>
      <c r="I40" s="44" t="s">
        <v>96</v>
      </c>
      <c r="J40" s="66" t="s">
        <v>27</v>
      </c>
      <c r="K40" s="67">
        <v>7</v>
      </c>
      <c r="L40" s="68">
        <v>341.5</v>
      </c>
      <c r="M40" s="48"/>
      <c r="N40" s="45">
        <f>IF(ISERROR(L40*M40),0,L40*M40)</f>
        <v>0</v>
      </c>
      <c r="O40" s="46">
        <v>4607109967546</v>
      </c>
      <c r="P40" s="47"/>
      <c r="S40" s="113"/>
    </row>
    <row r="41" spans="1:16" ht="19.5" customHeight="1">
      <c r="A41" s="50">
        <v>367</v>
      </c>
      <c r="B41" s="70"/>
      <c r="C41" s="70"/>
      <c r="D41" s="69"/>
      <c r="E41" s="69" t="s">
        <v>195</v>
      </c>
      <c r="F41" s="69"/>
      <c r="G41" s="69"/>
      <c r="H41" s="71"/>
      <c r="I41" s="72"/>
      <c r="J41" s="70"/>
      <c r="K41" s="70"/>
      <c r="L41" s="70"/>
      <c r="M41" s="70"/>
      <c r="N41" s="41"/>
      <c r="O41" s="41"/>
      <c r="P41" s="41"/>
    </row>
    <row r="42" spans="1:19" ht="51.75" customHeight="1">
      <c r="A42" s="50">
        <v>369</v>
      </c>
      <c r="B42" s="64">
        <v>1513</v>
      </c>
      <c r="C42" s="65" t="s">
        <v>89</v>
      </c>
      <c r="D42" s="98" t="s">
        <v>88</v>
      </c>
      <c r="E42" s="79" t="s">
        <v>154</v>
      </c>
      <c r="F42" s="79" t="s">
        <v>91</v>
      </c>
      <c r="G42" s="99" t="s">
        <v>90</v>
      </c>
      <c r="H42" s="43" t="str">
        <f t="shared" si="0"/>
        <v>фото</v>
      </c>
      <c r="I42" s="44" t="s">
        <v>92</v>
      </c>
      <c r="J42" s="66" t="s">
        <v>27</v>
      </c>
      <c r="K42" s="67">
        <v>7</v>
      </c>
      <c r="L42" s="68">
        <v>414.20000000000005</v>
      </c>
      <c r="M42" s="48"/>
      <c r="N42" s="45">
        <f>IF(ISERROR(L42*M42),0,L42*M42)</f>
        <v>0</v>
      </c>
      <c r="O42" s="46">
        <v>4607109963807</v>
      </c>
      <c r="P42" s="47"/>
      <c r="S42" s="113"/>
    </row>
    <row r="43" spans="1:16" ht="19.5" customHeight="1">
      <c r="A43" s="50">
        <v>383</v>
      </c>
      <c r="B43" s="70"/>
      <c r="C43" s="70"/>
      <c r="D43" s="69"/>
      <c r="E43" s="69" t="s">
        <v>163</v>
      </c>
      <c r="F43" s="69"/>
      <c r="G43" s="69"/>
      <c r="H43" s="71"/>
      <c r="I43" s="72"/>
      <c r="J43" s="70"/>
      <c r="K43" s="70"/>
      <c r="L43" s="70"/>
      <c r="M43" s="70"/>
      <c r="N43" s="41"/>
      <c r="O43" s="41"/>
      <c r="P43" s="41"/>
    </row>
    <row r="44" spans="1:19" ht="48" customHeight="1">
      <c r="A44" s="50">
        <v>384</v>
      </c>
      <c r="B44" s="64">
        <v>1487</v>
      </c>
      <c r="C44" s="65" t="s">
        <v>187</v>
      </c>
      <c r="D44" s="98" t="s">
        <v>159</v>
      </c>
      <c r="E44" s="97" t="s">
        <v>154</v>
      </c>
      <c r="F44" s="97" t="s">
        <v>188</v>
      </c>
      <c r="G44" s="119" t="s">
        <v>190</v>
      </c>
      <c r="H44" s="43" t="str">
        <f t="shared" si="0"/>
        <v>фото</v>
      </c>
      <c r="I44" s="44" t="s">
        <v>192</v>
      </c>
      <c r="J44" s="66" t="s">
        <v>28</v>
      </c>
      <c r="K44" s="67">
        <v>7</v>
      </c>
      <c r="L44" s="68">
        <v>423.70000000000005</v>
      </c>
      <c r="M44" s="48"/>
      <c r="N44" s="45">
        <f>IF(ISERROR(L44*M44),0,L44*M44)</f>
        <v>0</v>
      </c>
      <c r="O44" s="46">
        <v>4607109948231</v>
      </c>
      <c r="P44" s="51" t="s">
        <v>29</v>
      </c>
      <c r="S44" s="113"/>
    </row>
    <row r="45" spans="1:19" ht="48" customHeight="1">
      <c r="A45" s="50">
        <v>386</v>
      </c>
      <c r="B45" s="64">
        <v>11578</v>
      </c>
      <c r="C45" s="65" t="s">
        <v>158</v>
      </c>
      <c r="D45" s="98" t="s">
        <v>159</v>
      </c>
      <c r="E45" s="79" t="s">
        <v>154</v>
      </c>
      <c r="F45" s="79" t="s">
        <v>160</v>
      </c>
      <c r="G45" s="99" t="s">
        <v>161</v>
      </c>
      <c r="H45" s="43" t="str">
        <f t="shared" si="0"/>
        <v>фото</v>
      </c>
      <c r="I45" s="44" t="s">
        <v>162</v>
      </c>
      <c r="J45" s="66" t="s">
        <v>27</v>
      </c>
      <c r="K45" s="67">
        <v>7</v>
      </c>
      <c r="L45" s="68">
        <v>347.8</v>
      </c>
      <c r="M45" s="48"/>
      <c r="N45" s="45">
        <f>IF(ISERROR(L45*M45),0,L45*M45)</f>
        <v>0</v>
      </c>
      <c r="O45" s="46">
        <v>4607109929643</v>
      </c>
      <c r="P45" s="47"/>
      <c r="S45" s="113"/>
    </row>
    <row r="46" spans="1:16" ht="19.5" customHeight="1">
      <c r="A46" s="50">
        <v>429</v>
      </c>
      <c r="B46" s="70"/>
      <c r="C46" s="70"/>
      <c r="D46" s="69"/>
      <c r="E46" s="69" t="s">
        <v>175</v>
      </c>
      <c r="F46" s="69"/>
      <c r="G46" s="69"/>
      <c r="H46" s="71"/>
      <c r="I46" s="72"/>
      <c r="J46" s="70"/>
      <c r="K46" s="70"/>
      <c r="L46" s="70"/>
      <c r="M46" s="70"/>
      <c r="N46" s="41"/>
      <c r="O46" s="41"/>
      <c r="P46" s="41"/>
    </row>
    <row r="47" spans="1:19" ht="45" customHeight="1">
      <c r="A47" s="50">
        <v>431</v>
      </c>
      <c r="B47" s="64">
        <v>4340</v>
      </c>
      <c r="C47" s="65" t="s">
        <v>148</v>
      </c>
      <c r="D47" s="98" t="s">
        <v>87</v>
      </c>
      <c r="E47" s="79" t="s">
        <v>154</v>
      </c>
      <c r="F47" s="79" t="s">
        <v>1</v>
      </c>
      <c r="G47" s="99" t="s">
        <v>0</v>
      </c>
      <c r="H47" s="43" t="str">
        <f t="shared" si="0"/>
        <v>фото</v>
      </c>
      <c r="I47" s="44" t="s">
        <v>193</v>
      </c>
      <c r="J47" s="66" t="s">
        <v>28</v>
      </c>
      <c r="K47" s="67">
        <v>7</v>
      </c>
      <c r="L47" s="68">
        <v>409.40000000000003</v>
      </c>
      <c r="M47" s="48"/>
      <c r="N47" s="45">
        <f aca="true" t="shared" si="1" ref="N47:N56">IF(ISERROR(L47*M47),0,L47*M47)</f>
        <v>0</v>
      </c>
      <c r="O47" s="46">
        <v>4607109987612</v>
      </c>
      <c r="P47" s="47"/>
      <c r="S47" s="113"/>
    </row>
    <row r="48" spans="1:19" ht="51.75" customHeight="1">
      <c r="A48" s="50">
        <v>435</v>
      </c>
      <c r="B48" s="64">
        <v>13553</v>
      </c>
      <c r="C48" s="65" t="s">
        <v>107</v>
      </c>
      <c r="D48" s="98" t="s">
        <v>87</v>
      </c>
      <c r="E48" s="79" t="s">
        <v>154</v>
      </c>
      <c r="F48" s="79" t="s">
        <v>109</v>
      </c>
      <c r="G48" s="99" t="s">
        <v>108</v>
      </c>
      <c r="H48" s="43" t="str">
        <f t="shared" si="0"/>
        <v>фото</v>
      </c>
      <c r="I48" s="44" t="s">
        <v>110</v>
      </c>
      <c r="J48" s="66" t="s">
        <v>28</v>
      </c>
      <c r="K48" s="67">
        <v>7</v>
      </c>
      <c r="L48" s="68">
        <v>409.40000000000003</v>
      </c>
      <c r="M48" s="48"/>
      <c r="N48" s="45">
        <f t="shared" si="1"/>
        <v>0</v>
      </c>
      <c r="O48" s="46">
        <v>4607109920237</v>
      </c>
      <c r="P48" s="47"/>
      <c r="S48" s="113"/>
    </row>
    <row r="49" spans="1:19" ht="51.75" customHeight="1">
      <c r="A49" s="50">
        <v>436</v>
      </c>
      <c r="B49" s="64">
        <v>11609</v>
      </c>
      <c r="C49" s="65" t="s">
        <v>164</v>
      </c>
      <c r="D49" s="98" t="s">
        <v>87</v>
      </c>
      <c r="E49" s="79" t="s">
        <v>154</v>
      </c>
      <c r="F49" s="79" t="s">
        <v>166</v>
      </c>
      <c r="G49" s="99" t="s">
        <v>168</v>
      </c>
      <c r="H49" s="43" t="str">
        <f t="shared" si="0"/>
        <v>фото</v>
      </c>
      <c r="I49" s="44" t="s">
        <v>170</v>
      </c>
      <c r="J49" s="66" t="s">
        <v>27</v>
      </c>
      <c r="K49" s="67">
        <v>7</v>
      </c>
      <c r="L49" s="68">
        <v>322.5</v>
      </c>
      <c r="M49" s="48"/>
      <c r="N49" s="45">
        <f t="shared" si="1"/>
        <v>0</v>
      </c>
      <c r="O49" s="46">
        <v>4607109948248</v>
      </c>
      <c r="P49" s="47"/>
      <c r="S49" s="113"/>
    </row>
    <row r="50" spans="1:19" ht="48" customHeight="1">
      <c r="A50" s="50">
        <v>446</v>
      </c>
      <c r="B50" s="64">
        <v>439</v>
      </c>
      <c r="C50" s="65" t="s">
        <v>197</v>
      </c>
      <c r="D50" s="98" t="s">
        <v>87</v>
      </c>
      <c r="E50" s="97" t="s">
        <v>154</v>
      </c>
      <c r="F50" s="97" t="s">
        <v>189</v>
      </c>
      <c r="G50" s="119" t="s">
        <v>191</v>
      </c>
      <c r="H50" s="43" t="str">
        <f t="shared" si="0"/>
        <v>фото</v>
      </c>
      <c r="I50" s="44" t="s">
        <v>194</v>
      </c>
      <c r="J50" s="66" t="s">
        <v>27</v>
      </c>
      <c r="K50" s="67">
        <v>7</v>
      </c>
      <c r="L50" s="68">
        <v>341.5</v>
      </c>
      <c r="M50" s="48"/>
      <c r="N50" s="45">
        <f t="shared" si="1"/>
        <v>0</v>
      </c>
      <c r="O50" s="46">
        <v>4607109919835</v>
      </c>
      <c r="P50" s="51" t="s">
        <v>29</v>
      </c>
      <c r="S50" s="113"/>
    </row>
    <row r="51" spans="1:19" ht="51.75" customHeight="1">
      <c r="A51" s="50">
        <v>450</v>
      </c>
      <c r="B51" s="64">
        <v>2993</v>
      </c>
      <c r="C51" s="65" t="s">
        <v>114</v>
      </c>
      <c r="D51" s="98" t="s">
        <v>87</v>
      </c>
      <c r="E51" s="79" t="s">
        <v>154</v>
      </c>
      <c r="F51" s="79" t="s">
        <v>116</v>
      </c>
      <c r="G51" s="99" t="s">
        <v>115</v>
      </c>
      <c r="H51" s="43" t="str">
        <f t="shared" si="0"/>
        <v>фото</v>
      </c>
      <c r="I51" s="44" t="s">
        <v>117</v>
      </c>
      <c r="J51" s="66" t="s">
        <v>26</v>
      </c>
      <c r="K51" s="67">
        <v>7</v>
      </c>
      <c r="L51" s="68">
        <v>341.5</v>
      </c>
      <c r="M51" s="48"/>
      <c r="N51" s="45">
        <f t="shared" si="1"/>
        <v>0</v>
      </c>
      <c r="O51" s="46">
        <v>4607109959428</v>
      </c>
      <c r="P51" s="47"/>
      <c r="S51" s="113"/>
    </row>
    <row r="52" spans="1:19" ht="51.75" customHeight="1">
      <c r="A52" s="50">
        <v>452</v>
      </c>
      <c r="B52" s="64">
        <v>2774</v>
      </c>
      <c r="C52" s="65" t="s">
        <v>149</v>
      </c>
      <c r="D52" s="98" t="s">
        <v>87</v>
      </c>
      <c r="E52" s="79" t="s">
        <v>154</v>
      </c>
      <c r="F52" s="79" t="s">
        <v>143</v>
      </c>
      <c r="G52" s="99" t="s">
        <v>142</v>
      </c>
      <c r="H52" s="43" t="str">
        <f t="shared" si="0"/>
        <v>фото</v>
      </c>
      <c r="I52" s="44" t="s">
        <v>152</v>
      </c>
      <c r="J52" s="66" t="s">
        <v>2</v>
      </c>
      <c r="K52" s="67">
        <v>7</v>
      </c>
      <c r="L52" s="68">
        <v>423.70000000000005</v>
      </c>
      <c r="M52" s="48"/>
      <c r="N52" s="45">
        <f t="shared" si="1"/>
        <v>0</v>
      </c>
      <c r="O52" s="46">
        <v>4607109961254</v>
      </c>
      <c r="P52" s="47"/>
      <c r="S52" s="113"/>
    </row>
    <row r="53" spans="1:19" ht="51.75" customHeight="1">
      <c r="A53" s="50">
        <v>455</v>
      </c>
      <c r="B53" s="64">
        <v>9403</v>
      </c>
      <c r="C53" s="65" t="s">
        <v>60</v>
      </c>
      <c r="D53" s="98" t="s">
        <v>87</v>
      </c>
      <c r="E53" s="79" t="s">
        <v>154</v>
      </c>
      <c r="F53" s="79" t="s">
        <v>62</v>
      </c>
      <c r="G53" s="99" t="s">
        <v>61</v>
      </c>
      <c r="H53" s="43" t="str">
        <f t="shared" si="0"/>
        <v>фото</v>
      </c>
      <c r="I53" s="44" t="s">
        <v>113</v>
      </c>
      <c r="J53" s="66" t="s">
        <v>28</v>
      </c>
      <c r="K53" s="67">
        <v>7</v>
      </c>
      <c r="L53" s="68">
        <v>420.40000000000003</v>
      </c>
      <c r="M53" s="48"/>
      <c r="N53" s="45">
        <f t="shared" si="1"/>
        <v>0</v>
      </c>
      <c r="O53" s="46">
        <v>4607109989500</v>
      </c>
      <c r="P53" s="47"/>
      <c r="S53" s="113"/>
    </row>
    <row r="54" spans="1:19" ht="51.75" customHeight="1">
      <c r="A54" s="50">
        <v>457</v>
      </c>
      <c r="B54" s="64">
        <v>11462</v>
      </c>
      <c r="C54" s="65" t="s">
        <v>165</v>
      </c>
      <c r="D54" s="98" t="s">
        <v>87</v>
      </c>
      <c r="E54" s="79" t="s">
        <v>154</v>
      </c>
      <c r="F54" s="79" t="s">
        <v>167</v>
      </c>
      <c r="G54" s="99" t="s">
        <v>169</v>
      </c>
      <c r="H54" s="43" t="str">
        <f t="shared" si="0"/>
        <v>фото</v>
      </c>
      <c r="I54" s="44" t="s">
        <v>171</v>
      </c>
      <c r="J54" s="66" t="s">
        <v>28</v>
      </c>
      <c r="K54" s="67">
        <v>7</v>
      </c>
      <c r="L54" s="68">
        <v>409.40000000000003</v>
      </c>
      <c r="M54" s="48"/>
      <c r="N54" s="45">
        <f t="shared" si="1"/>
        <v>0</v>
      </c>
      <c r="O54" s="46">
        <v>4607109947807</v>
      </c>
      <c r="P54" s="47"/>
      <c r="S54" s="113"/>
    </row>
    <row r="55" spans="1:19" ht="51.75" customHeight="1">
      <c r="A55" s="50">
        <v>469</v>
      </c>
      <c r="B55" s="64">
        <v>195</v>
      </c>
      <c r="C55" s="65" t="s">
        <v>35</v>
      </c>
      <c r="D55" s="98" t="s">
        <v>87</v>
      </c>
      <c r="E55" s="79" t="s">
        <v>154</v>
      </c>
      <c r="F55" s="79" t="s">
        <v>15</v>
      </c>
      <c r="G55" s="99" t="s">
        <v>16</v>
      </c>
      <c r="H55" s="43" t="str">
        <f t="shared" si="0"/>
        <v>фото</v>
      </c>
      <c r="I55" s="44" t="s">
        <v>112</v>
      </c>
      <c r="J55" s="66" t="s">
        <v>28</v>
      </c>
      <c r="K55" s="67">
        <v>7</v>
      </c>
      <c r="L55" s="68">
        <v>420.40000000000003</v>
      </c>
      <c r="M55" s="48"/>
      <c r="N55" s="45">
        <f t="shared" si="1"/>
        <v>0</v>
      </c>
      <c r="O55" s="46">
        <v>4607109960547</v>
      </c>
      <c r="P55" s="47"/>
      <c r="S55" s="113"/>
    </row>
    <row r="56" spans="1:19" ht="51.75" customHeight="1">
      <c r="A56" s="50">
        <v>472</v>
      </c>
      <c r="B56" s="64">
        <v>2273</v>
      </c>
      <c r="C56" s="65" t="s">
        <v>34</v>
      </c>
      <c r="D56" s="98" t="s">
        <v>87</v>
      </c>
      <c r="E56" s="79" t="s">
        <v>154</v>
      </c>
      <c r="F56" s="79" t="s">
        <v>17</v>
      </c>
      <c r="G56" s="99" t="s">
        <v>18</v>
      </c>
      <c r="H56" s="43" t="str">
        <f t="shared" si="0"/>
        <v>фото</v>
      </c>
      <c r="I56" s="44" t="s">
        <v>111</v>
      </c>
      <c r="J56" s="66" t="s">
        <v>28</v>
      </c>
      <c r="K56" s="67">
        <v>7</v>
      </c>
      <c r="L56" s="68">
        <v>409.40000000000003</v>
      </c>
      <c r="M56" s="48"/>
      <c r="N56" s="45">
        <f t="shared" si="1"/>
        <v>0</v>
      </c>
      <c r="O56" s="46">
        <v>4607109979730</v>
      </c>
      <c r="P56" s="47"/>
      <c r="S56" s="113"/>
    </row>
    <row r="57" spans="1:16" ht="19.5" customHeight="1">
      <c r="A57" s="50">
        <v>490</v>
      </c>
      <c r="B57" s="70"/>
      <c r="C57" s="70"/>
      <c r="D57" s="69"/>
      <c r="E57" s="69" t="s">
        <v>180</v>
      </c>
      <c r="F57" s="69"/>
      <c r="G57" s="69"/>
      <c r="H57" s="71"/>
      <c r="I57" s="72"/>
      <c r="J57" s="70"/>
      <c r="K57" s="70"/>
      <c r="L57" s="70"/>
      <c r="M57" s="70"/>
      <c r="N57" s="41"/>
      <c r="O57" s="41"/>
      <c r="P57" s="41"/>
    </row>
    <row r="58" spans="1:19" ht="51.75" customHeight="1">
      <c r="A58" s="50">
        <v>496</v>
      </c>
      <c r="B58" s="64">
        <v>10649</v>
      </c>
      <c r="C58" s="65" t="s">
        <v>73</v>
      </c>
      <c r="D58" s="98" t="s">
        <v>104</v>
      </c>
      <c r="E58" s="79" t="s">
        <v>154</v>
      </c>
      <c r="F58" s="79" t="s">
        <v>75</v>
      </c>
      <c r="G58" s="99" t="s">
        <v>74</v>
      </c>
      <c r="H58" s="43" t="str">
        <f t="shared" si="0"/>
        <v>фото</v>
      </c>
      <c r="I58" s="44" t="s">
        <v>106</v>
      </c>
      <c r="J58" s="66" t="s">
        <v>28</v>
      </c>
      <c r="K58" s="67">
        <v>5</v>
      </c>
      <c r="L58" s="68">
        <v>520.5</v>
      </c>
      <c r="M58" s="48"/>
      <c r="N58" s="45">
        <f>IF(ISERROR(L58*M58),0,L58*M58)</f>
        <v>0</v>
      </c>
      <c r="O58" s="46">
        <v>4607109926963</v>
      </c>
      <c r="P58" s="47"/>
      <c r="S58" s="113"/>
    </row>
    <row r="59" spans="1:19" ht="50.25" customHeight="1">
      <c r="A59" s="50">
        <v>497</v>
      </c>
      <c r="B59" s="64">
        <v>10648</v>
      </c>
      <c r="C59" s="65" t="s">
        <v>72</v>
      </c>
      <c r="D59" s="98" t="s">
        <v>104</v>
      </c>
      <c r="E59" s="79" t="s">
        <v>154</v>
      </c>
      <c r="F59" s="79" t="s">
        <v>70</v>
      </c>
      <c r="G59" s="99" t="s">
        <v>69</v>
      </c>
      <c r="H59" s="43" t="str">
        <f t="shared" si="0"/>
        <v>фото</v>
      </c>
      <c r="I59" s="44" t="s">
        <v>105</v>
      </c>
      <c r="J59" s="66" t="s">
        <v>28</v>
      </c>
      <c r="K59" s="67">
        <v>5</v>
      </c>
      <c r="L59" s="68">
        <v>520.5</v>
      </c>
      <c r="M59" s="48"/>
      <c r="N59" s="45">
        <f>IF(ISERROR(L59*M59),0,L59*M59)</f>
        <v>0</v>
      </c>
      <c r="O59" s="46">
        <v>4607109926970</v>
      </c>
      <c r="P59" s="47"/>
      <c r="S59" s="113"/>
    </row>
    <row r="60" spans="1:16" ht="19.5" customHeight="1">
      <c r="A60" s="50">
        <v>512</v>
      </c>
      <c r="B60" s="70"/>
      <c r="C60" s="70"/>
      <c r="D60" s="69"/>
      <c r="E60" s="69" t="s">
        <v>24</v>
      </c>
      <c r="F60" s="69"/>
      <c r="G60" s="69"/>
      <c r="H60" s="71"/>
      <c r="I60" s="72"/>
      <c r="J60" s="70"/>
      <c r="K60" s="70"/>
      <c r="L60" s="70"/>
      <c r="M60" s="70"/>
      <c r="N60" s="41"/>
      <c r="O60" s="41"/>
      <c r="P60" s="41"/>
    </row>
    <row r="61" spans="1:19" ht="51.75" customHeight="1">
      <c r="A61" s="50">
        <v>517</v>
      </c>
      <c r="B61" s="64">
        <v>4368</v>
      </c>
      <c r="C61" s="65" t="s">
        <v>123</v>
      </c>
      <c r="D61" s="98" t="s">
        <v>121</v>
      </c>
      <c r="E61" s="79" t="s">
        <v>154</v>
      </c>
      <c r="F61" s="79" t="s">
        <v>125</v>
      </c>
      <c r="G61" s="99" t="s">
        <v>124</v>
      </c>
      <c r="H61" s="43" t="str">
        <f t="shared" si="0"/>
        <v>фото</v>
      </c>
      <c r="I61" s="44" t="s">
        <v>122</v>
      </c>
      <c r="J61" s="66" t="s">
        <v>28</v>
      </c>
      <c r="K61" s="67">
        <v>5</v>
      </c>
      <c r="L61" s="68">
        <v>394.20000000000005</v>
      </c>
      <c r="M61" s="48"/>
      <c r="N61" s="45">
        <f>IF(ISERROR(L61*M61),0,L61*M61)</f>
        <v>0</v>
      </c>
      <c r="O61" s="46">
        <v>4607109931332</v>
      </c>
      <c r="P61" s="47"/>
      <c r="S61" s="113"/>
    </row>
    <row r="62" spans="1:19" ht="51.75" customHeight="1">
      <c r="A62" s="50">
        <v>523</v>
      </c>
      <c r="B62" s="64">
        <v>448</v>
      </c>
      <c r="C62" s="65" t="s">
        <v>63</v>
      </c>
      <c r="D62" s="98" t="s">
        <v>121</v>
      </c>
      <c r="E62" s="79" t="s">
        <v>154</v>
      </c>
      <c r="F62" s="79" t="s">
        <v>65</v>
      </c>
      <c r="G62" s="99" t="s">
        <v>64</v>
      </c>
      <c r="H62" s="43" t="str">
        <f t="shared" si="0"/>
        <v>фото</v>
      </c>
      <c r="I62" s="44" t="s">
        <v>127</v>
      </c>
      <c r="J62" s="66" t="s">
        <v>28</v>
      </c>
      <c r="K62" s="67">
        <v>5</v>
      </c>
      <c r="L62" s="68">
        <v>394.20000000000005</v>
      </c>
      <c r="M62" s="48"/>
      <c r="N62" s="45">
        <f>IF(ISERROR(L62*M62),0,L62*M62)</f>
        <v>0</v>
      </c>
      <c r="O62" s="46">
        <v>4607109962077</v>
      </c>
      <c r="P62" s="47"/>
      <c r="S62" s="113"/>
    </row>
    <row r="63" spans="1:16" ht="19.5" customHeight="1">
      <c r="A63" s="50">
        <v>527</v>
      </c>
      <c r="B63" s="70"/>
      <c r="C63" s="70"/>
      <c r="D63" s="69"/>
      <c r="E63" s="69" t="s">
        <v>176</v>
      </c>
      <c r="F63" s="69"/>
      <c r="G63" s="69"/>
      <c r="H63" s="71"/>
      <c r="I63" s="72"/>
      <c r="J63" s="70"/>
      <c r="K63" s="70"/>
      <c r="L63" s="70"/>
      <c r="M63" s="70"/>
      <c r="N63" s="41"/>
      <c r="O63" s="41"/>
      <c r="P63" s="41"/>
    </row>
    <row r="64" spans="1:19" ht="51.75" customHeight="1">
      <c r="A64" s="50">
        <v>564</v>
      </c>
      <c r="B64" s="64">
        <v>437</v>
      </c>
      <c r="C64" s="65" t="s">
        <v>41</v>
      </c>
      <c r="D64" s="98" t="s">
        <v>118</v>
      </c>
      <c r="E64" s="79" t="s">
        <v>154</v>
      </c>
      <c r="F64" s="79" t="s">
        <v>40</v>
      </c>
      <c r="G64" s="99" t="s">
        <v>39</v>
      </c>
      <c r="H64" s="43" t="str">
        <f>HYPERLINK("https://www.gardenbulbs.ru/images/Lilium_CL/thumbnails/"&amp;C64&amp;".jpg","фото")</f>
        <v>фото</v>
      </c>
      <c r="I64" s="44" t="s">
        <v>119</v>
      </c>
      <c r="J64" s="66" t="s">
        <v>28</v>
      </c>
      <c r="K64" s="67">
        <v>7</v>
      </c>
      <c r="L64" s="68">
        <v>491.5</v>
      </c>
      <c r="M64" s="48"/>
      <c r="N64" s="45">
        <f>IF(ISERROR(L64*M64),0,L64*M64)</f>
        <v>0</v>
      </c>
      <c r="O64" s="46">
        <v>4607109962008</v>
      </c>
      <c r="P64" s="47"/>
      <c r="S64" s="113"/>
    </row>
    <row r="65" spans="1:19" ht="51.75" customHeight="1">
      <c r="A65" s="50">
        <v>573</v>
      </c>
      <c r="B65" s="64">
        <v>246</v>
      </c>
      <c r="C65" s="65" t="s">
        <v>36</v>
      </c>
      <c r="D65" s="98" t="s">
        <v>118</v>
      </c>
      <c r="E65" s="79" t="s">
        <v>154</v>
      </c>
      <c r="F65" s="79" t="s">
        <v>19</v>
      </c>
      <c r="G65" s="99" t="s">
        <v>20</v>
      </c>
      <c r="H65" s="43" t="str">
        <f>HYPERLINK("https://www.gardenbulbs.ru/images/Lilium_CL/thumbnails/"&amp;C65&amp;".jpg","фото")</f>
        <v>фото</v>
      </c>
      <c r="I65" s="44" t="s">
        <v>120</v>
      </c>
      <c r="J65" s="66" t="s">
        <v>28</v>
      </c>
      <c r="K65" s="67">
        <v>5</v>
      </c>
      <c r="L65" s="68">
        <v>315.3</v>
      </c>
      <c r="M65" s="48"/>
      <c r="N65" s="45">
        <f>IF(ISERROR(L65*M65),0,L65*M65)</f>
        <v>0</v>
      </c>
      <c r="O65" s="46">
        <v>4607109961070</v>
      </c>
      <c r="P65" s="47"/>
      <c r="S65" s="113"/>
    </row>
    <row r="66" spans="1:16" ht="19.5" customHeight="1">
      <c r="A66" s="50">
        <v>673</v>
      </c>
      <c r="B66" s="70"/>
      <c r="C66" s="70"/>
      <c r="D66" s="69"/>
      <c r="E66" s="69" t="s">
        <v>177</v>
      </c>
      <c r="F66" s="69"/>
      <c r="G66" s="69"/>
      <c r="H66" s="71"/>
      <c r="I66" s="72"/>
      <c r="J66" s="70"/>
      <c r="K66" s="70"/>
      <c r="L66" s="70"/>
      <c r="M66" s="70"/>
      <c r="N66" s="41"/>
      <c r="O66" s="41"/>
      <c r="P66" s="41"/>
    </row>
    <row r="67" spans="1:19" ht="51.75" customHeight="1">
      <c r="A67" s="50">
        <v>702</v>
      </c>
      <c r="B67" s="64">
        <v>5376</v>
      </c>
      <c r="C67" s="65" t="s">
        <v>129</v>
      </c>
      <c r="D67" s="98" t="s">
        <v>128</v>
      </c>
      <c r="E67" s="79" t="s">
        <v>154</v>
      </c>
      <c r="F67" s="79" t="s">
        <v>131</v>
      </c>
      <c r="G67" s="99" t="s">
        <v>130</v>
      </c>
      <c r="H67" s="43" t="str">
        <f>HYPERLINK("https://www.gardenbulbs.ru/images/Lilium_CL/thumbnails/"&amp;C67&amp;".jpg","фото")</f>
        <v>фото</v>
      </c>
      <c r="I67" s="44" t="s">
        <v>172</v>
      </c>
      <c r="J67" s="66" t="s">
        <v>28</v>
      </c>
      <c r="K67" s="67">
        <v>5</v>
      </c>
      <c r="L67" s="68">
        <v>379.5</v>
      </c>
      <c r="M67" s="48"/>
      <c r="N67" s="45">
        <f>IF(ISERROR(L67*M67),0,L67*M67)</f>
        <v>0</v>
      </c>
      <c r="O67" s="46">
        <v>4607109937471</v>
      </c>
      <c r="P67" s="47"/>
      <c r="S67" s="113"/>
    </row>
    <row r="68" spans="1:19" ht="51.75" customHeight="1">
      <c r="A68" s="50">
        <v>707</v>
      </c>
      <c r="B68" s="64">
        <v>5377</v>
      </c>
      <c r="C68" s="65" t="s">
        <v>51</v>
      </c>
      <c r="D68" s="98" t="s">
        <v>128</v>
      </c>
      <c r="E68" s="79" t="s">
        <v>154</v>
      </c>
      <c r="F68" s="79" t="s">
        <v>53</v>
      </c>
      <c r="G68" s="99" t="s">
        <v>52</v>
      </c>
      <c r="H68" s="43" t="str">
        <f>HYPERLINK("https://www.gardenbulbs.ru/images/Lilium_CL/thumbnails/"&amp;C68&amp;".jpg","фото")</f>
        <v>фото</v>
      </c>
      <c r="I68" s="44" t="s">
        <v>133</v>
      </c>
      <c r="J68" s="66" t="s">
        <v>28</v>
      </c>
      <c r="K68" s="67">
        <v>5</v>
      </c>
      <c r="L68" s="68">
        <v>379.5</v>
      </c>
      <c r="M68" s="48"/>
      <c r="N68" s="45">
        <f>IF(ISERROR(L68*M68),0,L68*M68)</f>
        <v>0</v>
      </c>
      <c r="O68" s="46">
        <v>4607109937464</v>
      </c>
      <c r="P68" s="47"/>
      <c r="S68" s="113"/>
    </row>
    <row r="69" spans="1:19" ht="48" customHeight="1">
      <c r="A69" s="50">
        <v>712</v>
      </c>
      <c r="B69" s="64">
        <v>3641</v>
      </c>
      <c r="C69" s="65" t="s">
        <v>76</v>
      </c>
      <c r="D69" s="98" t="s">
        <v>128</v>
      </c>
      <c r="E69" s="79" t="s">
        <v>154</v>
      </c>
      <c r="F69" s="79" t="s">
        <v>66</v>
      </c>
      <c r="G69" s="99" t="s">
        <v>21</v>
      </c>
      <c r="H69" s="43" t="str">
        <f>HYPERLINK("https://www.gardenbulbs.ru/images/Lilium_CL/thumbnails/"&amp;C69&amp;".jpg","фото")</f>
        <v>фото</v>
      </c>
      <c r="I69" s="44" t="s">
        <v>156</v>
      </c>
      <c r="J69" s="66" t="s">
        <v>28</v>
      </c>
      <c r="K69" s="67">
        <v>5</v>
      </c>
      <c r="L69" s="68">
        <v>327.70000000000005</v>
      </c>
      <c r="M69" s="48"/>
      <c r="N69" s="45">
        <f>IF(ISERROR(L69*M69),0,L69*M69)</f>
        <v>0</v>
      </c>
      <c r="O69" s="46">
        <v>4607109971512</v>
      </c>
      <c r="P69" s="47"/>
      <c r="S69" s="113"/>
    </row>
    <row r="70" spans="1:19" ht="51.75" customHeight="1">
      <c r="A70" s="50">
        <v>744</v>
      </c>
      <c r="B70" s="64">
        <v>3060</v>
      </c>
      <c r="C70" s="65" t="s">
        <v>38</v>
      </c>
      <c r="D70" s="98" t="s">
        <v>128</v>
      </c>
      <c r="E70" s="79" t="s">
        <v>154</v>
      </c>
      <c r="F70" s="79" t="s">
        <v>22</v>
      </c>
      <c r="G70" s="99" t="s">
        <v>23</v>
      </c>
      <c r="H70" s="43" t="str">
        <f>HYPERLINK("https://www.gardenbulbs.ru/images/Lilium_CL/thumbnails/"&amp;C70&amp;".jpg","фото")</f>
        <v>фото</v>
      </c>
      <c r="I70" s="44" t="s">
        <v>173</v>
      </c>
      <c r="J70" s="66" t="s">
        <v>28</v>
      </c>
      <c r="K70" s="67">
        <v>5</v>
      </c>
      <c r="L70" s="68">
        <v>379.5</v>
      </c>
      <c r="M70" s="48"/>
      <c r="N70" s="45">
        <f>IF(ISERROR(L70*M70),0,L70*M70)</f>
        <v>0</v>
      </c>
      <c r="O70" s="46">
        <v>4607109959879</v>
      </c>
      <c r="P70" s="47"/>
      <c r="S70" s="113"/>
    </row>
  </sheetData>
  <sheetProtection sort="0" autoFilter="0"/>
  <protectedRanges>
    <protectedRange sqref="L4:M4" name="Диапазон1_3_1"/>
  </protectedRanges>
  <autoFilter ref="A13:Q71"/>
  <mergeCells count="10">
    <mergeCell ref="E2:I2"/>
    <mergeCell ref="E3:I3"/>
    <mergeCell ref="E5:I5"/>
    <mergeCell ref="E7:I9"/>
    <mergeCell ref="O1:P6"/>
    <mergeCell ref="K1:M1"/>
    <mergeCell ref="K2:M4"/>
    <mergeCell ref="K5:M5"/>
    <mergeCell ref="K6:M7"/>
    <mergeCell ref="L9:M10"/>
  </mergeCells>
  <conditionalFormatting sqref="B14:C14">
    <cfRule type="duplicateValues" priority="460" dxfId="14">
      <formula>AND(COUNTIF($B$14:$C$14,B14)&gt;1,NOT(ISBLANK(B14)))</formula>
    </cfRule>
  </conditionalFormatting>
  <conditionalFormatting sqref="B15:C15">
    <cfRule type="duplicateValues" priority="21" dxfId="14">
      <formula>AND(COUNTIF($B$15:$C$15,B15)&gt;1,NOT(ISBLANK(B15)))</formula>
    </cfRule>
  </conditionalFormatting>
  <conditionalFormatting sqref="B33:C33">
    <cfRule type="duplicateValues" priority="610" dxfId="14">
      <formula>AND(COUNTIF($B$33:$C$33,B33)&gt;1,NOT(ISBLANK(B33)))</formula>
    </cfRule>
  </conditionalFormatting>
  <conditionalFormatting sqref="P45 P67:P70 P64:P65 P61:P62 P58:P59 P51:P56 P47:P49 P42 P38:P40 P35:P36">
    <cfRule type="containsText" priority="297" dxfId="15" operator="containsText" text="нов19">
      <formula>NOT(ISERROR(SEARCH("нов19",P35)))</formula>
    </cfRule>
  </conditionalFormatting>
  <conditionalFormatting sqref="O27">
    <cfRule type="duplicateValues" priority="2525" dxfId="14">
      <formula>AND(COUNTIF($O$27:$O$27,O27)&gt;1,NOT(ISBLANK(O27)))</formula>
    </cfRule>
  </conditionalFormatting>
  <conditionalFormatting sqref="O21">
    <cfRule type="duplicateValues" priority="3266" dxfId="14">
      <formula>AND(COUNTIF($O$21:$O$21,O21)&gt;1,NOT(ISBLANK(O21)))</formula>
    </cfRule>
  </conditionalFormatting>
  <conditionalFormatting sqref="O17">
    <cfRule type="duplicateValues" priority="3688" dxfId="14">
      <formula>AND(COUNTIF($O$17:$O$17,O17)&gt;1,NOT(ISBLANK(O17)))</formula>
    </cfRule>
  </conditionalFormatting>
  <conditionalFormatting sqref="O23:O25">
    <cfRule type="duplicateValues" priority="3805" dxfId="14">
      <formula>AND(COUNTIF($O$23:$O$25,O23)&gt;1,NOT(ISBLANK(O23)))</formula>
    </cfRule>
  </conditionalFormatting>
  <conditionalFormatting sqref="O29:O31">
    <cfRule type="duplicateValues" priority="3895" dxfId="14">
      <formula>AND(COUNTIF($O$29:$O$31,O29)&gt;1,NOT(ISBLANK(O29)))</formula>
    </cfRule>
  </conditionalFormatting>
  <conditionalFormatting sqref="O19">
    <cfRule type="duplicateValues" priority="3896" dxfId="14">
      <formula>AND(COUNTIF($O$19:$O$19,O19)&gt;1,NOT(ISBLANK(O19)))</formula>
    </cfRule>
  </conditionalFormatting>
  <conditionalFormatting sqref="O67:O70 O35:O36 O38:O40 O42 O44:O45 O47:O56 O58:O59 O61:O62 O64:O65">
    <cfRule type="duplicateValues" priority="3921" dxfId="14">
      <formula>AND(COUNTIF($O$67:$O$70,O35)+COUNTIF($O$35:$O$36,O35)+COUNTIF($O$38:$O$40,O35)+COUNTIF($O$42:$O$42,O35)+COUNTIF($O$44:$O$45,O35)+COUNTIF($O$47:$O$56,O35)+COUNTIF($O$58:$O$59,O35)+COUNTIF($O$61:$O$62,O35)+COUNTIF($O$64:$O$65,O35)&gt;1,NOT(ISBLANK(O35)))</formula>
    </cfRule>
    <cfRule type="duplicateValues" priority="3922" dxfId="14">
      <formula>AND(COUNTIF($O$67:$O$70,O35)+COUNTIF($O$35:$O$36,O35)+COUNTIF($O$38:$O$40,O35)+COUNTIF($O$42:$O$42,O35)+COUNTIF($O$44:$O$45,O35)+COUNTIF($O$47:$O$56,O35)+COUNTIF($O$58:$O$59,O35)+COUNTIF($O$61:$O$62,O35)+COUNTIF($O$64:$O$65,O35)&gt;1,NOT(ISBLANK(O35)))</formula>
    </cfRule>
    <cfRule type="duplicateValues" priority="3923" dxfId="14">
      <formula>AND(COUNTIF($O$67:$O$70,O35)+COUNTIF($O$35:$O$36,O35)+COUNTIF($O$38:$O$40,O35)+COUNTIF($O$42:$O$42,O35)+COUNTIF($O$44:$O$45,O35)+COUNTIF($O$47:$O$56,O35)+COUNTIF($O$58:$O$59,O35)+COUNTIF($O$61:$O$62,O35)+COUNTIF($O$64:$O$65,O35)&gt;1,NOT(ISBLANK(O35)))</formula>
    </cfRule>
    <cfRule type="duplicateValues" priority="3924" dxfId="14">
      <formula>AND(COUNTIF($O$67:$O$70,O35)+COUNTIF($O$35:$O$36,O35)+COUNTIF($O$38:$O$40,O35)+COUNTIF($O$42:$O$42,O35)+COUNTIF($O$44:$O$45,O35)+COUNTIF($O$47:$O$56,O35)+COUNTIF($O$58:$O$59,O35)+COUNTIF($O$61:$O$62,O35)+COUNTIF($O$64:$O$65,O35)&gt;1,NOT(ISBLANK(O35)))</formula>
    </cfRule>
  </conditionalFormatting>
  <printOptions horizontalCentered="1"/>
  <pageMargins left="0.15748031496062992" right="0.15748031496062992" top="0.6299212598425197" bottom="0.5905511811023623" header="0.15748031496062992" footer="0.15748031496062992"/>
  <pageSetup fitToHeight="5" horizontalDpi="600" verticalDpi="600" orientation="portrait" paperSize="9" scale="54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TU01</cp:lastModifiedBy>
  <cp:lastPrinted>2023-11-03T08:27:18Z</cp:lastPrinted>
  <dcterms:created xsi:type="dcterms:W3CDTF">2012-04-25T15:53:23Z</dcterms:created>
  <dcterms:modified xsi:type="dcterms:W3CDTF">2024-03-23T11:20:14Z</dcterms:modified>
  <cp:category/>
  <cp:version/>
  <cp:contentType/>
  <cp:contentStatus/>
</cp:coreProperties>
</file>